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0" windowWidth="15480" windowHeight="7365"/>
  </bookViews>
  <sheets>
    <sheet name="Concurrent Project" sheetId="1" r:id="rId1"/>
    <sheet name="Completed Project" sheetId="2" r:id="rId2"/>
  </sheets>
  <definedNames>
    <definedName name="_xlnm._FilterDatabase" localSheetId="1" hidden="1">'Completed Project'!$A$4:$XEZ$189</definedName>
    <definedName name="_xlnm._FilterDatabase" localSheetId="0" hidden="1">'Concurrent Project'!$A$4:$AH$4</definedName>
    <definedName name="_xlnm.Print_Area" localSheetId="1">'Completed Project'!$A$1:$XEZ$202</definedName>
    <definedName name="_xlnm.Print_Area" localSheetId="0">'Concurrent Project'!$A$1:$AH$143</definedName>
    <definedName name="_xlnm.Print_Titles" localSheetId="1">'Completed Project'!$4:$4</definedName>
    <definedName name="_xlnm.Print_Titles" localSheetId="0">'Concurrent Project'!$4:$4</definedName>
  </definedNames>
  <calcPr calcId="125725"/>
</workbook>
</file>

<file path=xl/calcChain.xml><?xml version="1.0" encoding="utf-8"?>
<calcChain xmlns="http://schemas.openxmlformats.org/spreadsheetml/2006/main">
  <c r="AG189" i="2"/>
  <c r="AH189"/>
  <c r="N183"/>
  <c r="AF183"/>
  <c r="AG183"/>
  <c r="AH183"/>
  <c r="AF182"/>
  <c r="AG182"/>
  <c r="AH182"/>
  <c r="AF178"/>
  <c r="AG178"/>
  <c r="N176"/>
  <c r="AG176"/>
  <c r="AH176"/>
  <c r="N175"/>
  <c r="AF175"/>
  <c r="AG175"/>
  <c r="AH175"/>
  <c r="AF173"/>
  <c r="AG173"/>
  <c r="AF166"/>
  <c r="AG166"/>
  <c r="AE162"/>
  <c r="AF162"/>
  <c r="AG162"/>
  <c r="AF161"/>
  <c r="AG161"/>
  <c r="AE158"/>
  <c r="AF158"/>
  <c r="AG158"/>
  <c r="AF155"/>
  <c r="AG155"/>
  <c r="AE153"/>
  <c r="AF153"/>
  <c r="AG153"/>
  <c r="M152"/>
  <c r="AD152"/>
  <c r="M151"/>
  <c r="AF151"/>
  <c r="AF150" l="1"/>
  <c r="AG150"/>
  <c r="M149"/>
  <c r="AF149"/>
  <c r="AG149"/>
  <c r="L15" i="1"/>
  <c r="N15" s="1"/>
  <c r="J58"/>
  <c r="AH26" l="1"/>
  <c r="AG26"/>
  <c r="AH25"/>
  <c r="AG25"/>
  <c r="AH21"/>
  <c r="AG21"/>
  <c r="AH20"/>
  <c r="AG20"/>
  <c r="AG14"/>
  <c r="AH13"/>
  <c r="AG13"/>
  <c r="AH11" l="1"/>
  <c r="AG11"/>
  <c r="AH9" l="1"/>
  <c r="AG9"/>
  <c r="AH22" l="1"/>
  <c r="AG22"/>
  <c r="AH16" l="1"/>
  <c r="AG16"/>
  <c r="AF13" l="1"/>
  <c r="M145" i="2" l="1"/>
  <c r="AF145"/>
  <c r="AF144" l="1"/>
  <c r="AF143"/>
  <c r="AF140"/>
  <c r="AF139"/>
  <c r="M138"/>
  <c r="AF138"/>
  <c r="M137"/>
  <c r="AF137"/>
  <c r="M136"/>
  <c r="AF136"/>
  <c r="AF135"/>
  <c r="AF134"/>
  <c r="M133"/>
  <c r="AF133"/>
  <c r="L9" i="1" l="1"/>
  <c r="N9" s="1"/>
  <c r="M131" i="2" l="1"/>
  <c r="AE131"/>
  <c r="AF131" s="1"/>
  <c r="M126" l="1"/>
  <c r="M125"/>
  <c r="M112"/>
  <c r="M111"/>
  <c r="M110"/>
  <c r="M107"/>
  <c r="M108"/>
  <c r="M109"/>
  <c r="M106"/>
  <c r="M105"/>
  <c r="W104"/>
  <c r="K103"/>
  <c r="M103" s="1"/>
  <c r="K102"/>
  <c r="M102" s="1"/>
  <c r="K101"/>
  <c r="M101" s="1"/>
  <c r="K100"/>
  <c r="M100" s="1"/>
  <c r="K99"/>
  <c r="M99" s="1"/>
  <c r="K98"/>
  <c r="M98" s="1"/>
  <c r="K90"/>
  <c r="M90" s="1"/>
  <c r="K89"/>
  <c r="M89" s="1"/>
  <c r="K88"/>
  <c r="M88" s="1"/>
  <c r="K87"/>
  <c r="M87" s="1"/>
  <c r="K86"/>
  <c r="M86" s="1"/>
  <c r="K85"/>
  <c r="K84"/>
  <c r="M84" s="1"/>
  <c r="K83"/>
  <c r="M83" s="1"/>
  <c r="K82"/>
  <c r="M82" s="1"/>
  <c r="K81"/>
  <c r="M81" s="1"/>
  <c r="K78"/>
  <c r="M78" s="1"/>
  <c r="K77"/>
  <c r="M77" s="1"/>
  <c r="K76"/>
  <c r="M76" s="1"/>
  <c r="K75"/>
  <c r="M75" s="1"/>
  <c r="K74"/>
  <c r="M74" s="1"/>
  <c r="K73"/>
  <c r="M73" s="1"/>
  <c r="K72"/>
  <c r="M72" s="1"/>
  <c r="M57"/>
  <c r="J56"/>
  <c r="K55"/>
  <c r="M55" s="1"/>
  <c r="J45"/>
  <c r="N13" i="1"/>
  <c r="N11"/>
  <c r="N8"/>
</calcChain>
</file>

<file path=xl/sharedStrings.xml><?xml version="1.0" encoding="utf-8"?>
<sst xmlns="http://schemas.openxmlformats.org/spreadsheetml/2006/main" count="2469" uniqueCount="1573">
  <si>
    <t>Industrial X-Ray &amp; allied Radiographers (I) Pvt. Ltd.</t>
  </si>
  <si>
    <t>Concurrent commitments for Petrochemicals and Refineries</t>
  </si>
  <si>
    <t xml:space="preserve">Sr. No. </t>
  </si>
  <si>
    <t>Name of the project</t>
  </si>
  <si>
    <t>Location</t>
  </si>
  <si>
    <t>Owner</t>
  </si>
  <si>
    <t>Name of the Main contractor</t>
  </si>
  <si>
    <t>Project Start time</t>
  </si>
  <si>
    <t>Project End time</t>
  </si>
  <si>
    <t>Nature of job done</t>
  </si>
  <si>
    <t>Reference work order</t>
  </si>
  <si>
    <t>Value of work Order</t>
  </si>
  <si>
    <t>Job completed Value</t>
  </si>
  <si>
    <t>Amended Value</t>
  </si>
  <si>
    <t xml:space="preserve">Value of balance work to be executed </t>
  </si>
  <si>
    <t>Dai</t>
  </si>
  <si>
    <t>Status of Amendment (I)</t>
  </si>
  <si>
    <t>Status of Amendment (II)</t>
  </si>
  <si>
    <t>Status of Amendment (III)</t>
  </si>
  <si>
    <t>Sales 2010-11</t>
  </si>
  <si>
    <t>Sales 2011-12</t>
  </si>
  <si>
    <t>Sales 2012-13</t>
  </si>
  <si>
    <t>Konaban GGS &amp; Pipeline Grid Project ( Tripura )</t>
  </si>
  <si>
    <t xml:space="preserve">( Ukon-PGP ) Tripura </t>
  </si>
  <si>
    <t>ONGC, New Delhi</t>
  </si>
  <si>
    <t>KazStroyService Infrastructure India Pvt.Ltd.
1st Floor, Vatika Tower - A
Sector-54, Gurgaon - 122002 India</t>
  </si>
  <si>
    <t>Work in progress</t>
  </si>
  <si>
    <t>NDT Services</t>
  </si>
  <si>
    <t xml:space="preserve">KSSIIPL/EPC-02/ONGC/Ukon-PGP/WO-07  </t>
  </si>
  <si>
    <t>\\ixarrdc\Work Order\Kazstroy Services Infarstructure\Konaban GGS &amp; Pipeline Grid Project ( Tripura ) - 27.09.2010.PDF</t>
  </si>
  <si>
    <t>Not Amended</t>
  </si>
  <si>
    <t>Tripura</t>
  </si>
  <si>
    <t>Mr.Chandradev Yadav (8414036009)</t>
  </si>
  <si>
    <t>BHEL, Hardwar</t>
  </si>
  <si>
    <t>Hardwar</t>
  </si>
  <si>
    <t>Bharat Heavy Electricals Ltd.
( A Govt. Of India Undertaking )
Boiler Auxiliaries Plant
Ranipet – 632 406 (India )</t>
  </si>
  <si>
    <t>X-ray &amp; Ultrasonic Testing of welds.</t>
  </si>
  <si>
    <t>\\ixarrdc\Work Order\BHEL, Haridwar\B.H.E.L., HARDAWR - QCX-F-1207-08 - 27.12.2010.pdf</t>
  </si>
  <si>
    <t>\\ixarrdc\Work Order\BHEL, Haridwar\B.H.E.L Hardawr - QCX-F-1207-06 - 26.12.2011.pdf</t>
  </si>
  <si>
    <t>Paradeep Refinery Project</t>
  </si>
  <si>
    <t>Paradeep</t>
  </si>
  <si>
    <t>IOCL</t>
  </si>
  <si>
    <t>Radiography Testing (X-Ray &amp;  Gamma Ray ) &amp; Ultrasonic Testing</t>
  </si>
  <si>
    <t>KSSIIPL/PDRP/CONST/LOI-018</t>
  </si>
  <si>
    <t>\\ixarrdc\Work Order\Kazstroy Services Infarstructure\RT &amp; UT ( IOCL Paradeep Refinery ) - LOI Dated 17.02.2011..PDF</t>
  </si>
  <si>
    <t>\\ixarrdc\Work Order\Kazstroy Services Infarstructure\RT &amp; UT ( IOCL Paradeep Refinery ) Amended 1 - 12.05.2011.PDF</t>
  </si>
  <si>
    <t>\\ixarrdc\Work Order\Kazstroy Services Infarstructure\RT &amp; UT ( IOCL Paradeep Refinery ) Amended 2 - (wo no. 24000164  dtd14.09.2011 ).PDF</t>
  </si>
  <si>
    <t>(Amended 2  WO.No.24000164) value of Rs.10,63,3,516/- 14/9/11 to 31/3/12</t>
  </si>
  <si>
    <t>Mr. Anil Kumar (7873575646)</t>
  </si>
  <si>
    <t>Talwandi Power Project</t>
  </si>
  <si>
    <t>Talwandi</t>
  </si>
  <si>
    <t>SEPCO/TSPL</t>
  </si>
  <si>
    <t>RT of pressure parts and critical piping at our 4 X 660 MW Talwandi Power Project site at Talwandi Sabo, Dist Manasa, Punjab</t>
  </si>
  <si>
    <t>LT/TPPC/NRO/LE100549/LOI/NDT/IXAR</t>
  </si>
  <si>
    <t>Work order value to be decided on actual job</t>
  </si>
  <si>
    <t>\\ixarrdc\Work Order\L &amp; T\LOI for Talwandi Power Project Punjab (No.LT-TPPC-NRO-LE100549-LOI-NDT-IXAR dtd. 06.09.2011).pdf</t>
  </si>
  <si>
    <t xml:space="preserve">Only for Quantity Basis, Value not mentioned </t>
  </si>
  <si>
    <t>Mr. Suresh Raula (9780203745)-8658074635</t>
  </si>
  <si>
    <t>ONGC Uran</t>
  </si>
  <si>
    <t>Uran &amp; Taloja</t>
  </si>
  <si>
    <t>ONGC</t>
  </si>
  <si>
    <t>Larsen and Toubro Limited
Engineering &amp; Construction Division        Mount Poonamaliee, Manapakkam, P.B. No. 979, Chennai – 600089.</t>
  </si>
  <si>
    <t>NDT &amp; PWHT Works for Additional Processing Units at ONGC Uran</t>
  </si>
  <si>
    <t>LT/HCP-HQ/BP/2011/970/ONGC-URAN-015</t>
  </si>
  <si>
    <t>\\ixarrdc\Work Order\L &amp; T\NDT &amp; PWHT, ONGC, Uran - 20.06.2011.pdf</t>
  </si>
  <si>
    <t>\\ixarrdc\Work Order\L &amp; T\Larsen &amp; Toubro Ltd - LT-HCP-HQ-BP-2011-970-ONGC-URAN-015 - 20.06.2011.pdf</t>
  </si>
  <si>
    <t>(Job No.LE100499 for RT/UT/MPT ) Value of Rate 2,76,576/-</t>
  </si>
  <si>
    <t>URAN &amp; TALOJA</t>
  </si>
  <si>
    <t>Mr. S.D Patil &amp; Mr. Amritlal</t>
  </si>
  <si>
    <t>Mangala Processing Terminal</t>
  </si>
  <si>
    <t>Barmer</t>
  </si>
  <si>
    <t>Cairn</t>
  </si>
  <si>
    <t>Cairn Energy India Pty Limited
New Project Office,
Mangala Processing Terminal,
Village Nagana, Via # Kawas,
N H 112, Barmer, HO
Barmer - 344 001
Rajasthan</t>
  </si>
  <si>
    <t>Post Weld Heat Treatment &amp; NDT Services for 24" WI Line &amp; PF Line.</t>
  </si>
  <si>
    <t xml:space="preserve">Rajasthan/7400007865 </t>
  </si>
  <si>
    <t>\\Ixarrdc\work order\Cairn India\PWHT &amp; NDT Services for 24 WI &amp; PF Line (po no. Rajasthan-7400007865 dtd. 24.08.2011 ).pdf</t>
  </si>
  <si>
    <t>Chhattisgarh-Raipur Thermal Power Project</t>
  </si>
  <si>
    <t xml:space="preserve">Chhattisgarh </t>
  </si>
  <si>
    <t>Argus</t>
  </si>
  <si>
    <t>Argus Co Ltd.    
2/19, Sheeta Mahal Colony,   
3rd Cross Street, Alwerpet
Chennai - 600 018</t>
  </si>
  <si>
    <t>Charges for NDT Works at Chhattisgarh Thermal Power Project under Doosan Power System India Pvt. Ltd. (CTPP)</t>
  </si>
  <si>
    <t>\\ixarrdc\Work Order\HARI INTERNATIONAL Engineering Consultancy\Argus - LOI - 23.11.2011.pdf</t>
  </si>
  <si>
    <t>Raipur site</t>
  </si>
  <si>
    <t>W.O.Value Rs.15,250,487/-</t>
  </si>
  <si>
    <t>Mounded LPG Storage for HPCL, Managalore Project.</t>
  </si>
  <si>
    <t>Mangalore</t>
  </si>
  <si>
    <t>HPCL/TPI</t>
  </si>
  <si>
    <t>G. R. Engineering Pvt. Ltd.
"A" Wing, 2nd Floor   
Poonam Chamers, Dr. A. B. Road 
Worli, Mumbai - 400 018</t>
  </si>
  <si>
    <t>Carrying out radiography (Ir-192), Magnetic Partical Test &amp; Ultrasonic Test for HPCL, Mangalore Site</t>
  </si>
  <si>
    <t>P8/11/705/1657</t>
  </si>
  <si>
    <t>\\ixarrdc\Work Order\G.R. Engineering Works Limited\Copy of G.R.Engg Pvt Ltd - P8-11-705-1657 - 28.12.11 HPCL, Mangalore.pdf</t>
  </si>
  <si>
    <t>\\ixarrdc\Work Order\G.R. Engineering Works Limited\G.R. Engg Pvt Ltd - P8-11-695-1393 - 17.11.2011.pdf</t>
  </si>
  <si>
    <t>Approx.5460 mtrs (06 nos. mounded Bullet) 5460 x 690 = 37,67,400/-</t>
  </si>
  <si>
    <t>G.R Engg. HPCL, Managalore</t>
  </si>
  <si>
    <t>Mr. Bimal Dandapath</t>
  </si>
  <si>
    <t>TSPL, Punjab (A358)</t>
  </si>
  <si>
    <t>Talwandi Punjab</t>
  </si>
  <si>
    <t>TSPL</t>
  </si>
  <si>
    <t xml:space="preserve">MacNally Bharat Engineering Company Ltd. 
Ecospace, Campus 2B  
11F/12(Old Plot No. AAII/Blk 3)
New Town, Rajarhat
North 24 Parganas
Kolkata - 700 156    </t>
  </si>
  <si>
    <t>Radiogrpahic test (NDT) of welded joints of structural/plate work for TSPL, Punjab (A358)</t>
  </si>
  <si>
    <t>W.O. No.10017567, Rev. No.0  Date : 29/12/11</t>
  </si>
  <si>
    <t>\\ixarrdc\Work Order\McNally Bharat Engg Company limited\McNally Bharat Engg Co. Ltd - 10017567 - 29.12.11.pdf</t>
  </si>
  <si>
    <t>Train-4</t>
  </si>
  <si>
    <t>Non Destructive Examination &amp; PWHT work for Train-4</t>
  </si>
  <si>
    <t xml:space="preserve">Rajasthan/7400008550 </t>
  </si>
  <si>
    <t>\\ixarrdc\Work Order\Cairn India\Cairn Energy India Pty Ltd - Rajasthan-7400008550 - 20.01.2012.pdf</t>
  </si>
  <si>
    <t>Piping / Modification works at MPT</t>
  </si>
  <si>
    <t>NDT Work for Piping / Modification works at MPT</t>
  </si>
  <si>
    <t xml:space="preserve">Rajasthan /7400008715 </t>
  </si>
  <si>
    <t>\\ixarrdc\Work Order\Cairn India\Cairn Energy India Pty Ltd - Rajasthan-7400008715 - 30.01.2012.pdf</t>
  </si>
  <si>
    <t>LPG / Propylene Storage &amp; Transfer System Project at IOCL Mathura Refinery &amp; Marketing Terminal for FCCU &amp; PRU Revamp Project.</t>
  </si>
  <si>
    <t>Mathura</t>
  </si>
  <si>
    <t>Carrying out Radiography (Ir-192), Magnetic Partical Test &amp; Ultrasonic Test for 6 Nos. Mounded Bullets LPG Storage System at IOCL, Mathura Project Site</t>
  </si>
  <si>
    <t>P8/12/717/1939 (amendment)</t>
  </si>
  <si>
    <t>\\ixarrdc\Work Order\G. R. Engg. Mathura.pdf</t>
  </si>
  <si>
    <t>Approx.7950 mtrs (06 nos. mounded Bullet) 7950 x 700 = 55,65,000/-</t>
  </si>
  <si>
    <t>G.R Engg. IOCL, Mathura</t>
  </si>
  <si>
    <t>Mr. Shyamvir Singh</t>
  </si>
  <si>
    <t xml:space="preserve">Pipavav-Gundala Pipeline Project </t>
  </si>
  <si>
    <t>Rajula, Amreli</t>
  </si>
  <si>
    <t xml:space="preserve">GSPL </t>
  </si>
  <si>
    <t>Kalpataru Power Transmission Limited.
41, Kalpataru Synergy   
Opp. Grand Hyatt
Santacruz (E), Mumbai</t>
  </si>
  <si>
    <t>NDT services at Pipavav-Gundala Pipeline Project of M/s. GSPL</t>
  </si>
  <si>
    <t>40,95,325.37</t>
  </si>
  <si>
    <t>\\Ixarrdc\work order\Kalpataru Power Transmission Limited\2300102630 Dtd. 07.04.2012 ( PGPL - Pipavav-Gundala Pipeline Project, GSPL ) - Kalpataru.pdf</t>
  </si>
  <si>
    <t>\\ixarrdc\Work Order\Kalpataru Power Transmission Limited\WO No. 2300102630 Dated 07.04.2012 ( PGPL - Pipavav-Gundala Pipeline Project ) Amendment  1 -  Kalpataru.pdf</t>
  </si>
  <si>
    <t>Amreli</t>
  </si>
  <si>
    <t>Mr. M P Singh</t>
  </si>
  <si>
    <t xml:space="preserve">Dabhan Thasra Pipeline Project </t>
  </si>
  <si>
    <t xml:space="preserve">Simlaj, Taluka-Thasra, Dist-Kheda </t>
  </si>
  <si>
    <t>GSPL</t>
  </si>
  <si>
    <t>Corrtech International Pvt. Ltd.
1st Floor, 51, Mahagujarat Industrial Estate 
Opp. Nova Petrochemicals, Changodar
Ahmedabad 382213</t>
  </si>
  <si>
    <t>NDT services for DTPL, (GSPL)</t>
  </si>
  <si>
    <t>1112000054</t>
  </si>
  <si>
    <t>\\ixarrdc\Work Order\Corrtech International PVT LTD\1112000054 - 10.04.2012 ( DTPL - Dabhan Thasra Pipeline Project ) - Corrtech.PDF</t>
  </si>
  <si>
    <t>\\ixarrdc\Work Order\Corrtech International PVT LTD\Corrtech International Pvt Ltd - 1110000342 - 19.04.2013 (Rs.3379186.50) - DTPL ( Dabhan Thasra Pipeline Project ).pdf</t>
  </si>
  <si>
    <t>Nadiad</t>
  </si>
  <si>
    <t xml:space="preserve">Mr. Pushpendra </t>
  </si>
  <si>
    <t>KKMBPL Phase -2 Pipeline Project</t>
  </si>
  <si>
    <t>Kasaragod</t>
  </si>
  <si>
    <t>GAIL</t>
  </si>
  <si>
    <t>AUT &amp; NDT Services for KKMBPL Phase -2 Pipeline Project</t>
  </si>
  <si>
    <t>1112000170</t>
  </si>
  <si>
    <t>\\ixarrdc\Work Order\Corrtech International PVT LTD\IXAR1112000171REV-0KOCHI.PDF</t>
  </si>
  <si>
    <t>Karargod</t>
  </si>
  <si>
    <t>Mr. Mithun Ghosh</t>
  </si>
  <si>
    <t>Amboli Vantedvad Pipeline Project.</t>
  </si>
  <si>
    <t>Ankleshwar, Gujarat</t>
  </si>
  <si>
    <t>NDT services for AVPL, (GSPL)</t>
  </si>
  <si>
    <t>1112000268</t>
  </si>
  <si>
    <t>\\ixarrdc\Work Order\Corrtech International PVT LTD\WO No. 1112000268 - 05.05.2012 - NDT Services for Amboli Vantedvad Pipeline project (AVPL ) - corrtech.pdf</t>
  </si>
  <si>
    <t>Ankaleshwar</t>
  </si>
  <si>
    <t>Mr. A.K Rai (8962940238)</t>
  </si>
  <si>
    <t>NDT at Paradip Refinery project</t>
  </si>
  <si>
    <t>Orrisa</t>
  </si>
  <si>
    <t>UT and Radiation Safety officer</t>
  </si>
  <si>
    <t>\\ixarrdc\Work Order\Kazstroy Services Infarstructure\wo no. 24001765 dtd 22.05.2012.pdf</t>
  </si>
  <si>
    <t>\\ixarrdc\Work Order\Kazstroy Services Infarstructure\WO 24001765 (AMND-1) Paradeep Refinery Project -  Kazstroy.pdf</t>
  </si>
  <si>
    <t>\\ixarrdc\Work Order\Kazstroy Services Infarstructure\WO 24001765 (AMND-2) Paradeep Refinery Project -  Kazstroy.pdf</t>
  </si>
  <si>
    <t>Work Order Ammended. Job for Kazstroy as in point no 7 above</t>
  </si>
  <si>
    <t>Completion Date 13/03/13</t>
  </si>
  <si>
    <t>GAIL LPG Bottling Plant, Bangalore (Pata Project)</t>
  </si>
  <si>
    <t>Pata</t>
  </si>
  <si>
    <t>GAIL/EIL</t>
  </si>
  <si>
    <t>Carrying out radiography Magnetic Partical test &amp; ultrasonic test for our Gail - Pata Project</t>
  </si>
  <si>
    <t>P8/710-3400000022</t>
  </si>
  <si>
    <t>\\ixarrdc\Work Order\G.R. Engineering Works Limited\G.R. Engg Pvt Ltd - P8-710-3400000022 - 20.06.2012 - Pata.pdf</t>
  </si>
  <si>
    <t>VMD</t>
  </si>
  <si>
    <t>RIL</t>
  </si>
  <si>
    <t>Dahej</t>
  </si>
  <si>
    <t>RELIANCE INDUSTRIES LIMITED
P.O. Petrochemicals,
Dist. Vadodara-391346, GUJARAT, INDIA</t>
  </si>
  <si>
    <t>Occasional Radiography and Stress Relieving jobs at RIL-VMD.</t>
  </si>
  <si>
    <t>BSM/103121</t>
  </si>
  <si>
    <t>\\ixarrdc\Work Order\Reliance Industries Limited\W O - RIL - VMD (2).pdf</t>
  </si>
  <si>
    <t>DMD</t>
  </si>
  <si>
    <t>RIL DAHEJ MANFG. DIVISION</t>
  </si>
  <si>
    <t>Occasional Radiography and Stress Relieving jobs at RIL-DMD</t>
  </si>
  <si>
    <t>GSM/103227</t>
  </si>
  <si>
    <t>\\ixarrdc\Work Order\Reliance Industries Limited\PO_0000104320_GSM_0000103227_0000.PDF</t>
  </si>
  <si>
    <t>OPAL-Dahej</t>
  </si>
  <si>
    <t>Indus Projects Limited
Marol Naka M. Vasanajee Road   
Mumbai – 400 059</t>
  </si>
  <si>
    <t>Erection &amp; commissioning of Spheres for OPAL-Dahej.</t>
  </si>
  <si>
    <t xml:space="preserve">IPL/RNJ/GEN/984/2012 </t>
  </si>
  <si>
    <t>\\ixarrdc\Work Order\Indus Project Limited\Industrial Xray Letter-01 09 2012.pdf</t>
  </si>
  <si>
    <t>Power Fluid Pump 417E Hookup to water Injection Header</t>
  </si>
  <si>
    <t>NDE &amp; PWHT Services for Power Fluid Pump 417E Hookup to water Injection Header</t>
  </si>
  <si>
    <t>Rajasthan/7400010014</t>
  </si>
  <si>
    <t>\\ixarrdc\Work Order\Cairn India\So No-7400010014- Industrial X-Ray - 24 09 2011 ( power fluid pump 417E Hookup to water injection header.pdf</t>
  </si>
  <si>
    <t>Ravva Field Development Project</t>
  </si>
  <si>
    <t>Gurgaon</t>
  </si>
  <si>
    <t>Cairn Energy India Pty Limited
Cairn Energy India Pty Ltd
3rd &amp; 4th Floors, Vipul Plaza, 
Suncity, Sector 54, Gurgaon - 122001, India.</t>
  </si>
  <si>
    <t>Long Range UT at Ravva Field Development Project.</t>
  </si>
  <si>
    <t xml:space="preserve">Ravva/4600003090 </t>
  </si>
  <si>
    <t>\\ixarrdc\Work Order\Cairn India\Contract No. Ravva-4600003090 dtd. 15.10.2012 -Long Range Ultrsonic Testing Services.pdf</t>
  </si>
  <si>
    <t>MPT Residul work</t>
  </si>
  <si>
    <t>NDE &amp; PWHT Services for residul work</t>
  </si>
  <si>
    <t xml:space="preserve">Rajasthan/7400010143 </t>
  </si>
  <si>
    <t>\\ixarrdc\Work Order\Cairn India\Cairn Energy India Pty Ltd - Rajasthan-7400010143 - 16.10.2012 - Residul.pdf</t>
  </si>
  <si>
    <t>GAIL Pata</t>
  </si>
  <si>
    <t>Bhagwati Engineers
Shri Shyam Sadan, Plot No.5,
Nuclear Housing Society,
Behind DJ Nagar,
Boisar, Tarapur,
Thane - 401 501</t>
  </si>
  <si>
    <t>Radiography with Co-60 at your GAIL Pata site</t>
  </si>
  <si>
    <t>verbal discussion with Mr.Anil sir</t>
  </si>
  <si>
    <t>Salaya Bhogat Pipeline Project</t>
  </si>
  <si>
    <t>Jamnagar</t>
  </si>
  <si>
    <t>NDT Services at Bhogat Pipelines - SBPL, Jamnagar site</t>
  </si>
  <si>
    <t>\\ixarrdc\Work Order\L &amp; T\WO NO E04 - IXAR.pdf</t>
  </si>
  <si>
    <t>Hindalco, Lapanga Project</t>
  </si>
  <si>
    <t>Lapanga</t>
  </si>
  <si>
    <t>Hindalco</t>
  </si>
  <si>
    <t>Technofab Engineering Limited
507, Eros Apartments,
56, Nehru Place,
New Delhi - 110 019</t>
  </si>
  <si>
    <t>Ultrasonic Testing Services at your Lapanga (Orissa site )</t>
  </si>
  <si>
    <t xml:space="preserve">D.O No.3550/7990 </t>
  </si>
  <si>
    <t>\\ixarrdc\Work Order\Techno Fab\Work Order No. 3550-7990 dtd. 03.11.2012.pdf</t>
  </si>
  <si>
    <t>Faridabad</t>
  </si>
  <si>
    <t>BIPL</t>
  </si>
  <si>
    <t>Bengal Industries Pvt.Ltd.
Plot No. 228A, Sector 59
HSIDC Industrial Estate
Faridabad - 121 004, Haryana , India</t>
  </si>
  <si>
    <t>Radiography Examination</t>
  </si>
  <si>
    <t>BIPL/WO/0011</t>
  </si>
  <si>
    <t>\\ixarrdc\Work Order\Bengal Industries\Work order.pdf</t>
  </si>
  <si>
    <t>Surender Singh</t>
  </si>
  <si>
    <t>piping /modification works at RJON Field.</t>
  </si>
  <si>
    <t>RT Work for piping /modification works at RJON Field.</t>
  </si>
  <si>
    <t xml:space="preserve">Rajasthan/7400010492 </t>
  </si>
  <si>
    <t>\\ixarrdc\Work Order\Cairn India\work order no  Rajasthan-7400010492 dated 02 12 2012 for Provision of RT Work for pipingmodification as per the Scope of work defined by CIL .pdf</t>
  </si>
  <si>
    <t>Aishwariya Well Pad Works.</t>
  </si>
  <si>
    <t xml:space="preserve"> NDE &amp; PWHT Works for Aishwariya Well Pad Works.</t>
  </si>
  <si>
    <t xml:space="preserve">Rajasthan/7400010372 </t>
  </si>
  <si>
    <t>\\ixarrdc\Work Order\Cairn India\WO Sr. No. Rajasthan-7400010372 - NDE &amp; PWHT Works for Aishwariya Well Pad Works - Cairn, Barmer.pdf</t>
  </si>
  <si>
    <t>Chennai</t>
  </si>
  <si>
    <t>Doosan</t>
  </si>
  <si>
    <t>Doosan Power Systems India Pvt. Ltd.
Chennai</t>
  </si>
  <si>
    <t>Radiogrpahy Testing with Co-60 &amp; Ir -192 sources.</t>
  </si>
  <si>
    <t>\\ixarrdc\Work Order\Doosan Chennai Works Private Limited\WO No. 2012001067 Dated 13.12.2012.pdf</t>
  </si>
  <si>
    <t xml:space="preserve">Salaya Mathura Pipeline Project </t>
  </si>
  <si>
    <t>Patan, Gujarat</t>
  </si>
  <si>
    <t xml:space="preserve">IOCL/Essar </t>
  </si>
  <si>
    <t>Advance Stimul Contstruction,
406-407. Somdatt Chamber - II
Bhikaji Cama Palace
New Delhi-66</t>
  </si>
  <si>
    <t>Laying of 9.8 Km Pipeline in V-C &amp; C-M Section of SMPL Project</t>
  </si>
  <si>
    <t>AIPL/SMPL/IXAR/WO-02</t>
  </si>
  <si>
    <t>\\ixarrdc\Work Order\Advance Infrastructures Pvt. Ltd\AIPL-SMPL-IXAR-WO-02 dtd. 15.12.2012.pdf</t>
  </si>
  <si>
    <t>Solar Thermal Power Plant Project</t>
  </si>
  <si>
    <t>Pokhran, Rajasthan</t>
  </si>
  <si>
    <t>L&amp;T</t>
  </si>
  <si>
    <t>RT, Pre Heating, Post Heating, PWHT &amp; HT activiities for critical piping at 1 X 125MW Concentrated Solar Thermal Power Plant Project, in Dhursar Village, Pokhran, Rajasthan</t>
  </si>
  <si>
    <t>L&amp;T/SOLAR/CSP/LOI/NDT/IXAR/01</t>
  </si>
  <si>
    <t>\\ixarrdc\Work Order\L &amp; T\LOI No. L&amp;T-SOLAR-LOI-NDT-IXAR-01 Dated 21.11.2012 - RT, PWHT, Preheating, Post Heating &amp; HT at 1 X 125mw Concentrated Solar Thermal Power Plant Project, in Dhursar Village, Pokhran-Rajasthan - L &amp; T, Pokhran.pdf</t>
  </si>
  <si>
    <t>Pokhran-Rajasthan</t>
  </si>
  <si>
    <t>Mr.Subrata Pradhan</t>
  </si>
  <si>
    <t>Mangala 12 Wells</t>
  </si>
  <si>
    <t>NDE &amp; PWHT Services required for Mangala 12 Wells</t>
  </si>
  <si>
    <t xml:space="preserve">Rajasthan/7400011164 </t>
  </si>
  <si>
    <t>Regeneration Gas Heater</t>
  </si>
  <si>
    <t>Vijaipur</t>
  </si>
  <si>
    <t>Technip KT India Ltd.                           C/o. Hindustan Petroleum Corporation Ltd., VRCF, Project, HPCL Visakh Refinery
Malkapuram, Opp. Nau Sena Bagh Gate
Visakhapatnam - 530 011</t>
  </si>
  <si>
    <t>Work order for construction services (wtihout material ) at site for carrying out radiogrpahy work for Regeneration Gas Heater at GAIL, Vijaipur site.</t>
  </si>
  <si>
    <t xml:space="preserve">WO No. AYM/rak/797-4160 </t>
  </si>
  <si>
    <t>\\ixarrdc\Work Order\Technip KT India\WO No. AYM-rak-797-4160 dtd. 16.01.2013 - Technip KT ( RT Welds ) at Gail, Vijaipur.PDF</t>
  </si>
  <si>
    <t xml:space="preserve">Moda to Gaudidad </t>
  </si>
  <si>
    <t>JSIW Infrastructure Pvt. Ltd
4Asst Mitra Estate Nr. Vadilal Factory
Dudheshwar Road 
Ahmedabad – 380004</t>
  </si>
  <si>
    <t>NDT work for SMPL DBNK Pipeline Project of IOCL/Essar at Moda to Gaudidad Section</t>
  </si>
  <si>
    <t xml:space="preserve">1027A-2/IOCL/EPIL/NDT/2013/1029 </t>
  </si>
  <si>
    <t>\\ixarrdc\Work Order\Jsiw Infarstructure Pvt Ltd\WO No. 1027A-2-IOCL-EPIL-NDT-2013-1029 Dated 22.02.2013.pdf</t>
  </si>
  <si>
    <t>NTPS Unit No.3, 4 &amp; 5 210 MW Boilers during boiler tube leakages and boiler overhauls</t>
  </si>
  <si>
    <t>Nasik</t>
  </si>
  <si>
    <t xml:space="preserve">NTPS
</t>
  </si>
  <si>
    <t>Maharashtra State Power Generation Co. Ltd.
Nashik Thermal Power Station 
P.O. Eklahare
Dist. Nashik -422 105"</t>
  </si>
  <si>
    <t>Radiographic inspection of HP Weld joints at NTPS Unit No.3, 4 &amp; 5 210 MW Boilers during boiler tube leakages and boiler overhauls</t>
  </si>
  <si>
    <t>PO NO. NTPS/4500030189</t>
  </si>
  <si>
    <t>\\ixarrdc\Work Order\MAHARASHTRA STATE POWER GENERATION CO. LTD\2013\RT\PO No. NTPS-4500030189 Dated 13.03.2013 (RT Inspection) - Mahagenco.pdf</t>
  </si>
  <si>
    <t>Ultrasonic testing at Chmbal Fertilizers,Kota</t>
  </si>
  <si>
    <t>Kota (Rajasthan)</t>
  </si>
  <si>
    <t xml:space="preserve">Chambal Fertilisers and Chemicals Ltd.  </t>
  </si>
  <si>
    <t>Chambal Fertilisers and Chemicals Ltd.  
P.O. : GADEPAN-325208 
Dist. : Kota(Rajasthan )</t>
  </si>
  <si>
    <t>Ultrasonic Flaw Detection Services by ASNT Level - II.</t>
  </si>
  <si>
    <t xml:space="preserve">CFCL/PUR/260/46012120 </t>
  </si>
  <si>
    <t>\\ixarrdc\Work Order\Chambal Fertilizer\WO_0046012120_GRP_260.pdf</t>
  </si>
  <si>
    <t>C2C3 Projects</t>
  </si>
  <si>
    <t>TJAPL
Gail, Vijaipur</t>
  </si>
  <si>
    <t>Radiography Test &amp; PWHT  Service for Piping work - C2C3 Projects</t>
  </si>
  <si>
    <t xml:space="preserve">IXR/PMS/MB/1325/03/13 </t>
  </si>
  <si>
    <t>\\ixarrdc\Work Order\Avinash  EM Porjects Pvt. Ltd\WO No. IXAR-PMS-MB-1325-03-13 Dated 03.04.2013 (RT &amp; PWHT Services for Piping works - C2C3 Projects ) with correspondance- Avinash EM Projects Pvt. Ltd.,pdf</t>
  </si>
  <si>
    <t>Panna / Mukta Project</t>
  </si>
  <si>
    <t>Panna / Mukta Platform</t>
  </si>
  <si>
    <t>BG Exploration and Production
India Limited</t>
  </si>
  <si>
    <t>BG Exploration and Production
India Limited
BG House, Lake Boulevard
Hiranandani Business Park, Powai
Mumbai-400076</t>
  </si>
  <si>
    <t>RFET/IRIS Ultraonic Testing Shell &amp; Tube Heat Exchanger and Air Fin Coolers</t>
  </si>
  <si>
    <t>\\ixarrdc\Work Order\BG Exploration &amp; Production India Limited\PO 4500214518 Dated 08.04.2013 ( REFT-IRIS UT Shell &amp; Tube Heat Exchanger and Air Fin cooler.pdf</t>
  </si>
  <si>
    <t>Limdi Proejct of M/s. GPSC</t>
  </si>
  <si>
    <t>Gandhinagar</t>
  </si>
  <si>
    <t>GPSC Gas</t>
  </si>
  <si>
    <t>Work order for NDT Works for Ghanshyam CNG Connectivity at Limdi Project of M/s. GPSC Gas.</t>
  </si>
  <si>
    <t>JS/919E-2/NDT/2013/1070</t>
  </si>
  <si>
    <t>\\ixarrdc\Work Order\Jsiw Infarstructure Pvt Ltd\JS-919E2-NDT-2013-1070R1 Dated 19.04.2013 (NDT Services for Ghanshyam CNG Connectivity at Limdi Project of GPSC Gas - JSIW Infrastructre Pvt. Ltd..pdf</t>
  </si>
  <si>
    <t>Revdanda Project</t>
  </si>
  <si>
    <t>Revdanda</t>
  </si>
  <si>
    <t>Welspun Maxsteel Ltd
Village: Salav
P.O. Welspun Baug
Dist. Raigad
Maharashtra - 402202.</t>
  </si>
  <si>
    <t>NDT &amp; Inspection Services at Your Revdanda site (2013–2014)</t>
  </si>
  <si>
    <t>MAB/5900002619 ( Repeat Contract # 5900002404 )</t>
  </si>
  <si>
    <t>\\ixarrdc\Work Order\Welspun\WO No. MAB-5900002619 Dated 06.05.2013 ( NDT &amp; Inspection Services 2013 - 14 - II ) - Welspun Maxsteel Ltd, Raigad.pdf</t>
  </si>
  <si>
    <t xml:space="preserve">AEA 703 B repaired joint </t>
  </si>
  <si>
    <t>Radiography testing with Cobalt -60 of AEA 703 B repaired joint at your Kota premises</t>
  </si>
  <si>
    <t xml:space="preserve">CFCL/PUR/260/46012489 </t>
  </si>
  <si>
    <t>OPaL HDPE Project (Job No. SC2433)</t>
  </si>
  <si>
    <t>Bharuch</t>
  </si>
  <si>
    <t>SECL</t>
  </si>
  <si>
    <t>OPaL HDPE PROJECT
SAMSUNG ENGINEERING CO. LTD.
Bharuch, Gujarat, India</t>
  </si>
  <si>
    <t>NDT Work at the OPal HDPE Project in the Dahej Petro Chemical Complex</t>
  </si>
  <si>
    <t>CPPSD275</t>
  </si>
  <si>
    <t>\\ixarrdc\Work Order\Samsung Engineering  Co. Ltd\LOI No  CPPSD275_Industrial X-Ray  Allied Radiographers (I) Pvt  Ltd _NDT Work.PDF</t>
  </si>
  <si>
    <t>Cairn's EPC2 and EPC3 Works for Mangala Field Development Project</t>
  </si>
  <si>
    <t xml:space="preserve">Leighton Welspun Contractors Pvt.Ltd 
7/F, Tower 3, Equinox Business Park 
(Peninsula Techno Park)
Off Bandra Kurla Complex, LBS Marg
Kurla (West), 400070 Mumbai, India </t>
  </si>
  <si>
    <t>NDT services for Cairn's EPC2 and EPC3 Works for Managala Field Development Project.</t>
  </si>
  <si>
    <t>I1173-SC022</t>
  </si>
  <si>
    <t>\\ixarrdc\Work Order\Leighton Welspun\WO No. I1173-SC022 Dated 30.04.2013 ( NDT Services for Cairn EPC2 and EPC3 Works for Mangala Field Development Project ) - Leighton Welspun, Mumbai.pdf</t>
  </si>
  <si>
    <t>MUPL Project</t>
  </si>
  <si>
    <t>Uran</t>
  </si>
  <si>
    <t>PUNJ LLOYD LIMITED                     Corporate Office –II,
95, Institutional Area
Sector – 32
Gurgaon – 122001</t>
  </si>
  <si>
    <t>Agreement Ref No. PLL/PROJ/MUPL/PIIN27/012  Rev.2</t>
  </si>
  <si>
    <t>\\ixarrdc\Work Order\Punj Lioyd\WO NO. pll-proj-mupl-piin27-012 Dated 27.05.2013 - Amendment (2) -for NDT Services at Uran - Punj Lloyd ltd..PDF</t>
  </si>
  <si>
    <t>Hazira Project No. 11772</t>
  </si>
  <si>
    <t>Hazira</t>
  </si>
  <si>
    <t>L &amp; T - Hazira</t>
  </si>
  <si>
    <t>Larsen &amp; Toubro Ltd.
Heavy Engineering Division
Hazira Manufacturing Complex
Post : Bhatha
Dist : Surat, Gujarat - 394 510</t>
  </si>
  <si>
    <t xml:space="preserve">Hiring charges for Co-60 (55 Ci) camera for Project No.11772 </t>
  </si>
  <si>
    <t>HE-HZMC/837532/HVC</t>
  </si>
  <si>
    <t>AD Panagarh, West Bengal</t>
  </si>
  <si>
    <t>West Bengal</t>
  </si>
  <si>
    <t>OFC</t>
  </si>
  <si>
    <t>Government of India
Ministry of Defence
Indian Ordnance Factories
Ordnance Factory Chanda
Chandrapur - 442 501
Maharashtra</t>
  </si>
  <si>
    <t xml:space="preserve">X-ray of Fuze 117 MK-20 Filled at AD Panagarh </t>
  </si>
  <si>
    <t>1132044/B2</t>
  </si>
  <si>
    <t>\\ixarrdc\Work Order\Ordnance factory - Chandrapur\Pannaghar\S. O. No. 1132044-B2  Dated 04.05.2013 ( RT ) - Ordnance factory chanda, chandrapur.pdf</t>
  </si>
  <si>
    <t>Plant 9060</t>
  </si>
  <si>
    <t>Panipat Refinery</t>
  </si>
  <si>
    <t>Indian Oil Corporation Limited
Panipat Refinery 
Panipat - 132 140</t>
  </si>
  <si>
    <t>Close Proximity Radiography System during shutdown of refinery units of Panipat Refinery</t>
  </si>
  <si>
    <t xml:space="preserve">MPT - EPC projects </t>
  </si>
  <si>
    <t>NDT with Phased Array Ultrasonic Testing(PAUT) On 90days for MPT-EPC projects</t>
  </si>
  <si>
    <t>SO No: Rajasthan /7400012495</t>
  </si>
  <si>
    <t>26,74,729.8</t>
  </si>
  <si>
    <t>Mangala 13 Wells</t>
  </si>
  <si>
    <t xml:space="preserve">Services Non destructive  Examination &amp; PWHT For mangala 13 wells </t>
  </si>
  <si>
    <t>RJON/M208/LOA(S)/4000007204</t>
  </si>
  <si>
    <t>45,13,333</t>
  </si>
  <si>
    <t>\\ixarrdc\Work Order\L &amp; T\2013\RT\LOI Dated 01.06.2013 - RT Services at Mathura site - L &amp; T, HED-Mumbai.pdf</t>
  </si>
  <si>
    <t>Plant 9030</t>
  </si>
  <si>
    <t>Gujarat Refinery</t>
  </si>
  <si>
    <t>Indian Oil Corporation Limited
Gujarat Refinery 
Vadodara</t>
  </si>
  <si>
    <t>Close-proximity Radiography using "selenium-75 Gamma Radiography Sources" at Gujarat Refinery.</t>
  </si>
  <si>
    <t>Mangala infill wells DMSR 1599</t>
  </si>
  <si>
    <t>Cairn Energy India Pty Limited</t>
  </si>
  <si>
    <t>NDE &amp; PWHT for Mangala infill wells DMSR 1599</t>
  </si>
  <si>
    <t xml:space="preserve">Rajasthan/7400012785 </t>
  </si>
  <si>
    <t>\\ixarrdc\Work Order\Cairn India\2013\WO No. Rajasthan-74000127485 dated 13.08.2013 ( NDE &amp; PWHT for Mangala infill wells DMSR 1599 ) - Cairn Energy Ltd..pdf</t>
  </si>
  <si>
    <t>NDT Project</t>
  </si>
  <si>
    <t xml:space="preserve">Mauritius </t>
  </si>
  <si>
    <t>TPL</t>
  </si>
  <si>
    <t>TPL/SBU-QS/HYD/WO</t>
  </si>
  <si>
    <t>USD $ 5000</t>
  </si>
  <si>
    <t>\\ixarrdc\Quotation\Tata Project Ltd\2013\August\WO No. TPL-SBU-QS-HYD-WO Dated 19.08.2013 (NDT Project at Mauritius ) - TATA PROJECTS LIMITED.pdf</t>
  </si>
  <si>
    <t>Thumbli water Pipeline Projects</t>
  </si>
  <si>
    <t>Rajasthan</t>
  </si>
  <si>
    <t>Cairn India Limited</t>
  </si>
  <si>
    <t>Kalpataru Power Plant Transmission Ltd.
C/O Shri Pahad Singh, Hotel Narayan Niwas Palace, NH-15, Jaisalmer Road, Barmer (Rajasthan)</t>
  </si>
  <si>
    <t>Carrying out Non Distructive Testing (NDT) Loop Line Installation work for Thumbli water Pipeline Projects</t>
  </si>
  <si>
    <t>9,09,689.03</t>
  </si>
  <si>
    <t>Ravva Onshore Terminal</t>
  </si>
  <si>
    <t>Long Rate UT Service</t>
  </si>
  <si>
    <t>Pipeline Replacement Project of Ahmedabad Asset (PRP-AMD)</t>
  </si>
  <si>
    <t xml:space="preserve">Kalpataru Power Transmission Ltd.   (Infrastructure DIV), Multimedia Office,           Opp Tolaram Plot Near tata Chokri, Sector-25 GIDC, Gandhinagar-382044            </t>
  </si>
  <si>
    <t xml:space="preserve">Carring out Non Distructive Testing(NDT)Works </t>
  </si>
  <si>
    <t>Mangalore Hasan Mysore Solur LPG Pipeline Project</t>
  </si>
  <si>
    <t>HPCL</t>
  </si>
  <si>
    <t>Plant Work</t>
  </si>
  <si>
    <t>Karnataka</t>
  </si>
  <si>
    <t>BEML</t>
  </si>
  <si>
    <t>Ultrasonic Testing Level - II Inspectors</t>
  </si>
  <si>
    <t>KEO1/EMS/4650009457/0</t>
  </si>
  <si>
    <t>List of major projects executed having value more than 10 lakhs</t>
  </si>
  <si>
    <t>Sr. No.</t>
  </si>
  <si>
    <t>Work Order Value</t>
  </si>
  <si>
    <t>China Petroleum Project</t>
  </si>
  <si>
    <t>Nerul</t>
  </si>
  <si>
    <t>Reliance</t>
  </si>
  <si>
    <t>China Petroleum Pipeline Bureau</t>
  </si>
  <si>
    <t>Feb-07</t>
  </si>
  <si>
    <t>Nov-08</t>
  </si>
  <si>
    <t>EWPL-17-SA-SC-001</t>
  </si>
  <si>
    <t>Bijwasan Panipat Pipeline Project</t>
  </si>
  <si>
    <t>Panipat</t>
  </si>
  <si>
    <t>Corrtech International Pvt. Ltd.
1st Floor 51 Mahagujarat Industrial Estate 
Opp. Nova Petrochemicals Changodar
Ahmedabad 382213</t>
  </si>
  <si>
    <t>----</t>
  </si>
  <si>
    <t xml:space="preserve">EWPL Pipeline Project </t>
  </si>
  <si>
    <t>Andhra Pradesh</t>
  </si>
  <si>
    <t>Dadri Bawana Pipeline Project</t>
  </si>
  <si>
    <t>Dadri Bawana</t>
  </si>
  <si>
    <t>RadiographyUT  Examination</t>
  </si>
  <si>
    <t>Work order dtd 23/09/2008</t>
  </si>
  <si>
    <t>Morbi Pipeline Project</t>
  </si>
  <si>
    <t>Morbi</t>
  </si>
  <si>
    <t>GSPC</t>
  </si>
  <si>
    <t>Sept-08</t>
  </si>
  <si>
    <t>RadiographyUT Examination</t>
  </si>
  <si>
    <t>Work Order dtd 26/08/2008</t>
  </si>
  <si>
    <t>Welpad To Mangala Process Terminal</t>
  </si>
  <si>
    <t>Welpad to Mangala</t>
  </si>
  <si>
    <t>CAIRN/Larsen &amp; Toubro Ltd</t>
  </si>
  <si>
    <t>CIPL/NDT/CEILL&amp;T/BT/SN/Rev.1 dtd 03/08/2009</t>
  </si>
  <si>
    <t>DNPL Project</t>
  </si>
  <si>
    <t>Assam</t>
  </si>
  <si>
    <t>DNP Limited</t>
  </si>
  <si>
    <t xml:space="preserve">DNP Ltd.
( A Government of Assam Undertaking )
Assam Gas Company Ltd.
P.O. : Duliajan 
Dist : Dibrugarh
Pin : 786 602 Assam                        </t>
  </si>
  <si>
    <t>Radiography work for Pipeline Laying of Package # 1 and HDD Work for DNPL Project</t>
  </si>
  <si>
    <t>NDT/IXARIPL/DNPL/01/08/92</t>
  </si>
  <si>
    <t>Duliajan Numaligarh Pipeline Project</t>
  </si>
  <si>
    <t xml:space="preserve">Gammon India Limited
Gammon House       
Veer Savkar Marg P.O. Box: 9129
Prabhadevi Mumbai - 400 025. </t>
  </si>
  <si>
    <t>GIL/PL/DNPL/WO</t>
  </si>
  <si>
    <t>Ramanmandi-Batinda Ramanmandi-Bahadurgh Pipeline Project.</t>
  </si>
  <si>
    <t>Ramanmandi-Batinda Ramanmandi-Bahadurgh</t>
  </si>
  <si>
    <t>HPCL-Worley Parsons</t>
  </si>
  <si>
    <t>GIL/PL/2808/2010</t>
  </si>
  <si>
    <t>Ahmedabdd Mehsana Pipeline Project</t>
  </si>
  <si>
    <t xml:space="preserve">Ahmedabdd Mehsana </t>
  </si>
  <si>
    <t>JSIW/845/2/IXAR/2010/856</t>
  </si>
  <si>
    <t>East West Gas Pipeline Project</t>
  </si>
  <si>
    <t>Spread 1</t>
  </si>
  <si>
    <t>X-Ray &amp; MUT Works</t>
  </si>
  <si>
    <t>L&amp;T/HCP/EWPL-SP1/LOI/001</t>
  </si>
  <si>
    <t>Rajasthan Northern Area Development Project</t>
  </si>
  <si>
    <t>CEIL</t>
  </si>
  <si>
    <t>Larsen and Toubro Limited
Engineering &amp; Construction Division        Mount Poonamaliee Manapakkam P.B. No. 979 Chennai – 600089.</t>
  </si>
  <si>
    <t>LTCD/CAIRN/MECH/LOI/07</t>
  </si>
  <si>
    <t>Ambewadi- Usar Pipeline Project</t>
  </si>
  <si>
    <t>DPPL Phase - II B</t>
  </si>
  <si>
    <t xml:space="preserve">Punj  Lloyd Limited 
Corporate Office –II
95 Institutional Area   
Sector - 32 Gurgaon 122001. </t>
  </si>
  <si>
    <t>PLL/PIIN18/DPPL-IIB/SITE/IXAR/01 dtd 01/09/07</t>
  </si>
  <si>
    <t>Spread 7 &amp; 8</t>
  </si>
  <si>
    <t>Reliance Gas Transportation Infrastructure Ltd.</t>
  </si>
  <si>
    <t>PLL/PROJ/PIIN17/LOI/06</t>
  </si>
  <si>
    <t>Mangala Development Pipeline Project</t>
  </si>
  <si>
    <t>Radhanpur</t>
  </si>
  <si>
    <t xml:space="preserve">Cairn Energy India PTY Ltd </t>
  </si>
  <si>
    <t>July-09</t>
  </si>
  <si>
    <t>RadiographyUT MPT Examination</t>
  </si>
  <si>
    <t>PLL/PROJ/PIIN22/WO/08</t>
  </si>
  <si>
    <t>Uran Tombay Gas Pipeline Project</t>
  </si>
  <si>
    <t>Uran-Trombay</t>
  </si>
  <si>
    <t>Nov-07</t>
  </si>
  <si>
    <t>June-08</t>
  </si>
  <si>
    <t>PLL/PROJ/PIIN15/LOI/001 dtd 25/07/07</t>
  </si>
  <si>
    <t>Darod Jafarabad Pipeline Project</t>
  </si>
  <si>
    <t>Darod-Jafarabad</t>
  </si>
  <si>
    <t>Sept-09</t>
  </si>
  <si>
    <t>RadiographyUT   Examination</t>
  </si>
  <si>
    <t>PLL/PIIN21IXAAR/008 dtd 16/08/09</t>
  </si>
  <si>
    <t>Spread - 6A &amp; Bhivpuri Ghat</t>
  </si>
  <si>
    <t>PLL/PROJ/PIIN17/WO/09</t>
  </si>
  <si>
    <t>Bharuch Jamnagar Pipeline Project</t>
  </si>
  <si>
    <t>Bharuch-Jamnagar</t>
  </si>
  <si>
    <t>Maytas Infra Limited
Ground Floor Office Tower
Ambience Mall Ambience Island NH-8
Gurgaon - 122002
Haryana - India</t>
  </si>
  <si>
    <t>Sept-07</t>
  </si>
  <si>
    <t>Oct-08</t>
  </si>
  <si>
    <t>MIL/CONT/BJPL/IXAR/0027 dtd 14/09/2007</t>
  </si>
  <si>
    <t>East West Pipeline Project (Spread I &amp; II)</t>
  </si>
  <si>
    <t>Kakinada-Bharuch</t>
  </si>
  <si>
    <t xml:space="preserve"> JSC Stroytransgaz
Russia ZIP 302030
Orel Moskovskaya </t>
  </si>
  <si>
    <t>Jan-07</t>
  </si>
  <si>
    <t>Dec-08</t>
  </si>
  <si>
    <t>Award Letter dtd 28/10/06</t>
  </si>
  <si>
    <t>Tarapur Atomic Power Project</t>
  </si>
  <si>
    <t>Tarapur</t>
  </si>
  <si>
    <t>Nuclear Power Corporation India Limited</t>
  </si>
  <si>
    <t>July-02</t>
  </si>
  <si>
    <t>Jan-05</t>
  </si>
  <si>
    <t xml:space="preserve">Non Destructive Testing  </t>
  </si>
  <si>
    <t>Liquid Natural Gas Dahej (Petronet)</t>
  </si>
  <si>
    <t>LNG Terminal at Dahej</t>
  </si>
  <si>
    <t>Petronet</t>
  </si>
  <si>
    <t>Dec-02</t>
  </si>
  <si>
    <t>Dec-03</t>
  </si>
  <si>
    <t>Radiography with X-ray &amp; Gamma Ray</t>
  </si>
  <si>
    <t>960002 dated 25.10.02</t>
  </si>
  <si>
    <t>Liquid Natural Gas Hazira</t>
  </si>
  <si>
    <t>LNG Terminal Project Hazira Surat</t>
  </si>
  <si>
    <t>Shell</t>
  </si>
  <si>
    <t xml:space="preserve">Petron Engineering Construction Limited
Level 6 Swastik Chambers
Sion Trombay Road  </t>
  </si>
  <si>
    <t>March-04</t>
  </si>
  <si>
    <t>Feb-05</t>
  </si>
  <si>
    <t>Preheating Stress Relieving Radiography with X-ray &amp; Gamma Ray</t>
  </si>
  <si>
    <t>PECL/JB/C-728/7118/03 dated 10.11.2003</t>
  </si>
  <si>
    <t>Hindustan Petroleum Corporation Limited</t>
  </si>
  <si>
    <t>Mahul</t>
  </si>
  <si>
    <t>May-05</t>
  </si>
  <si>
    <t>Oct-05</t>
  </si>
  <si>
    <t>Preheating Stress RelievingRadiography with Gamma Ray</t>
  </si>
  <si>
    <t>Reliance Industries Limited Hazira</t>
  </si>
  <si>
    <t>Reliance Industries Limited</t>
  </si>
  <si>
    <t>March-07</t>
  </si>
  <si>
    <t>IE/PUR/SITE/79/2004 dtd 13/09/2004</t>
  </si>
  <si>
    <t>India Oil Corporation Limited Haldia</t>
  </si>
  <si>
    <t>Haldia</t>
  </si>
  <si>
    <t>Indian Oil Corporation Limited</t>
  </si>
  <si>
    <t>Aug-07</t>
  </si>
  <si>
    <t>Aug-08</t>
  </si>
  <si>
    <t>Radiography work for mounded bullet</t>
  </si>
  <si>
    <t>IPL/PUR/FD/JN-1475/42/ 2008 dtd 20/ 02/08</t>
  </si>
  <si>
    <t>Indian Oil Corporation Limited Panipat expansion project (DHDT &amp; HGU)</t>
  </si>
  <si>
    <t>Dec-05</t>
  </si>
  <si>
    <t>Radiography of Piping with Gamma-Ray &amp; X-Ray</t>
  </si>
  <si>
    <t>1.HARP/45000-24097/PC.                                2.HARP/45000-21735/REV. 3.HARP/45000-26845/PC.                                          4. HARP/45000-24089/PC 5.HARP 45000-24248/PC</t>
  </si>
  <si>
    <t>Indian Oil corporation Limited Panipat expansion project (Hydrogen cracker)</t>
  </si>
  <si>
    <t>1.000477-WORK-005                                         2.000477-WORK-006</t>
  </si>
  <si>
    <t>Reliance Jamnagar</t>
  </si>
  <si>
    <t>G.R. Engineering Works Limited.
Poonam Chambers Dr. Annie Besant Road
Worli Mumbai - 400 018</t>
  </si>
  <si>
    <t>June-07</t>
  </si>
  <si>
    <t>May-08</t>
  </si>
  <si>
    <t>P8/07/606/1342 dtd 26/09/07</t>
  </si>
  <si>
    <t>Dec-07</t>
  </si>
  <si>
    <t>June-09</t>
  </si>
  <si>
    <t xml:space="preserve">NDT Testing </t>
  </si>
  <si>
    <t>5350465853504628 53504636 53504678 5350459953504614 5350461653507226 5350461553507246 53504601</t>
  </si>
  <si>
    <t>IOCL  Panipat (Mounded Bullets Storage Vessels)</t>
  </si>
  <si>
    <t>July-07</t>
  </si>
  <si>
    <t>May-09</t>
  </si>
  <si>
    <t>RadiographyUltrasonic Testing Magnetic Particle Testing Examination</t>
  </si>
  <si>
    <t>P8/07/608/107 dtd 18/04/07</t>
  </si>
  <si>
    <t>ONGC Dahej (IOGR Project)</t>
  </si>
  <si>
    <t>Sharp Tanks &amp; Structurals  (P) Ltd.
301 White Rose Apartment
Sriniwas Bagarka Marg
J. B. Nagar Andhri ( East ) 
Mumbai - 400 059</t>
  </si>
  <si>
    <t>July-08</t>
  </si>
  <si>
    <t>Radiography Examination of Sphere</t>
  </si>
  <si>
    <t>IXAR/215/07 dtd 10/05/07</t>
  </si>
  <si>
    <t xml:space="preserve">HPCLMahul </t>
  </si>
  <si>
    <t>Radiography Examination by Gammaray of Butt Weld &amp; Fabircated Branchs Weld of Piping Work</t>
  </si>
  <si>
    <t>P8/07/603-P/1011 dtd 10/08/07</t>
  </si>
  <si>
    <t>JERPJamnagar</t>
  </si>
  <si>
    <t>Radiography Examination at Pipe Fabircation Shop &amp; CPP Erection Site</t>
  </si>
  <si>
    <t>MCCPL:IXAR:108:07:08 dtd 20/07/2007</t>
  </si>
  <si>
    <t xml:space="preserve">ONGC Dahej </t>
  </si>
  <si>
    <t>Mar-09</t>
  </si>
  <si>
    <t>OCCPL/07/WO/271 dtd 31/05/07</t>
  </si>
  <si>
    <t>Naptha Cracker Project IOCL</t>
  </si>
  <si>
    <t>Mar-08</t>
  </si>
  <si>
    <t>Radiography Examination of Horton Sphere</t>
  </si>
  <si>
    <t>IXARI/PLL/IOCL/P/07 dtd 30/07/07</t>
  </si>
  <si>
    <t>Billimora Project</t>
  </si>
  <si>
    <t>Billimora</t>
  </si>
  <si>
    <t>Work Order dtd 17/06/2008</t>
  </si>
  <si>
    <t>Heera Offshore Project</t>
  </si>
  <si>
    <t>Offshore</t>
  </si>
  <si>
    <t>Apr-08</t>
  </si>
  <si>
    <t>PLL/HRP/MUM/W.O-CB MADHAWA-01 dtd 25/04/08</t>
  </si>
  <si>
    <t>East West Pipeline Project (Kodad)</t>
  </si>
  <si>
    <t>Kodad</t>
  </si>
  <si>
    <t>Larsen &amp; Toubro Ltd</t>
  </si>
  <si>
    <t>Ju;y-07</t>
  </si>
  <si>
    <t>Radiography Services</t>
  </si>
  <si>
    <t xml:space="preserve">L&amp;T/Kodad/CONT/07/006 dtd 24/07/2007 </t>
  </si>
  <si>
    <t>Valsad Project</t>
  </si>
  <si>
    <t>Valsad</t>
  </si>
  <si>
    <t>Work Order dtd 29/04/2008</t>
  </si>
  <si>
    <t>Viramgaon Kandla Pipeline Project</t>
  </si>
  <si>
    <t>Viramgaon - Kandla</t>
  </si>
  <si>
    <t xml:space="preserve">Gammon India Limited,
Gammon House,       
Veer Savkar Marg, P.O. Box: 9129
Prabhadevi, Mumbai - 400 025. </t>
  </si>
  <si>
    <t>GIL/PL/WO/VKPL/002</t>
  </si>
  <si>
    <t>\\Ixarrdc\work order\Gammon India Limited\Virgamgaon Khandla-WO-19.05.2010.pdf</t>
  </si>
  <si>
    <t>Bhagyam Oil Field Development</t>
  </si>
  <si>
    <t>Cairn Energy India Pty Ltd.</t>
  </si>
  <si>
    <t>Artson Engineering Ltd.
Rang Udyan Building No.2, 1st Floor
Sitladevi Temple Road, Mahim-(W)  
Mumbai - 400 016</t>
  </si>
  <si>
    <t>NDT &amp; Stress Reliving Work for Bhagyam Oil Field Development at M/s. Cairn Energy India Pty. Ltd.</t>
  </si>
  <si>
    <t>AEL/2513/W.O-212/CAIRNENERGY/2010-11</t>
  </si>
  <si>
    <t>\\Ixarrdc\work order\Artson Engineering Limited\W.O. No. AEL-2513-W.O-212-CAIRN ENERGY-2010-11 Dated 21st March 2011 ( NDT &amp; Stress Reliving Services for Bhagyam Oil Field Development at Cairn Energy India Pty Ltd. Project, Barmer site ( Rajasthan )..PDF</t>
  </si>
  <si>
    <t>Kudanlwlam Nuclear Power project</t>
  </si>
  <si>
    <t>Kudankulam</t>
  </si>
  <si>
    <t>BHEL, Tamil Nadu</t>
  </si>
  <si>
    <t>Work order for carrying out Ultrasonic Testing in weld joints
in piping and other equipments of Unit~I and Unit-II of 2xl000MWe at
Kudanlwlam Nuclear Power project -Reg.</t>
  </si>
  <si>
    <t>BHEL:KKNPP:1072/8448</t>
  </si>
  <si>
    <t>\\Ixarrdc\work order\BHEL Kudankalam\UT Services ( WO No. KKNPP 1072-8448 dtd. 06 09 10 ).pdf</t>
  </si>
  <si>
    <t>Bhavana Nangal Pipeline Projects</t>
  </si>
  <si>
    <t>Bawana Nangal - Section III ( Punjab Section )</t>
  </si>
  <si>
    <t>Corrtech International Pvt. Ltd.
1st Floor, 51,                                         Mahagujarat Industrial Estate 
Opp. Nova Petrochemicals, Changodar
Ahmedabad 382213</t>
  </si>
  <si>
    <t>1110000342-R1</t>
  </si>
  <si>
    <t>\\Ixarrdc\work order\Corrtech International PVT LTD\BNPL - WO No. 1110000342 dtd. 15.05.2010 - Jalandhar Site.pdf</t>
  </si>
  <si>
    <t>Hazira - MHN-PP-LQ</t>
  </si>
  <si>
    <t>L &amp; T</t>
  </si>
  <si>
    <t>Larsen &amp; Toubro Limited
OGSP-O Oil &amp; Gas and Special Projects Othr
Saki Vihar Road
Mumbai - 400 072
Maharashtra</t>
  </si>
  <si>
    <t>PAUT Services for MHN ( PP-LQ ) Project</t>
  </si>
  <si>
    <t>OGSP/74000-01745/LTF</t>
  </si>
  <si>
    <t>\\ixarrdc\Work Order\L &amp; T\NDT service (MHN-PP-LQ) Hazira-L&amp;T, Powai.pdf</t>
  </si>
  <si>
    <t xml:space="preserve">Heavy Engineering Division
</t>
  </si>
  <si>
    <t>Larsen &amp; Toubro Limited
Heavy Engineering Division
Hazira Manufacturing Complex
Post : Bhatha, Dist : Surat
Gujarat - 394 510</t>
  </si>
  <si>
    <t>UT- TOFD Services</t>
  </si>
  <si>
    <t>HZW/423490/AMP</t>
  </si>
  <si>
    <t>\\ixarrdc\Work Order\L &amp; T\WO for UT – TOFD Services at your Hazira Works.(HED Division)  wo no. HZW-423490-AMP dtd. 07.10.2011.pdf</t>
  </si>
  <si>
    <t>NTPS Project ( BM - II )</t>
  </si>
  <si>
    <t xml:space="preserve">Maharashtra State Power Genration Company Ltd.
</t>
  </si>
  <si>
    <t>Maharashtra State Power
Genration Company Ltd.
Nashik Thermal Power Station,
P.O.Eklahare
Dist. Nashik - 422 105.</t>
  </si>
  <si>
    <t>Charges for Annual work Contract for Radiographic Inspection of unit No. 1 &amp; 2 boiler tube H.P.weld joints during forced outage Period, Stg.I,NTPS,Eklahre.</t>
  </si>
  <si>
    <t>W.O.No.CGM/NTPS/BM-II/W-9743/ET-6151/RC-7214/13476.</t>
  </si>
  <si>
    <t>\\Ixarrdc\work order\MAHARASHTRA STATE POWER GENERATION CO. LTD\BM-II - NO.13476 - 16.10.2010.pdf</t>
  </si>
  <si>
    <t>Dahej Vijaipur Pipeline Upgradation Project</t>
  </si>
  <si>
    <t>Dahej - Vijaipur</t>
  </si>
  <si>
    <t xml:space="preserve">Punj  Lloyd Limited 
Corporate Office –II
95 Institutional Area   
Sector - 32, Gurgaon, 122001. </t>
  </si>
  <si>
    <t>PLL/PROJ/PIIN23/WO/07</t>
  </si>
  <si>
    <t>\\Ixarrdc\work order\Punj Lioyd\Dahej Vijaipur Pipeline Upgradation Project (DVPL) of GAIL - 74 8-O-7 Addendum 1 - 02.02.2011.pdf</t>
  </si>
  <si>
    <t>Bhagyam Trunk Pipeline Project</t>
  </si>
  <si>
    <t>Hardness Testing, PWHT Services at BTPL Project of M/s. Cairn Energy India Pvt. Ltd. ( CEIL)</t>
  </si>
  <si>
    <t>PLL/PROJ/PIIN24/07</t>
  </si>
  <si>
    <t>\\Ixarrdc\work order\Punj Lioyd/Bhagyam Trunk Pipeline Project - HT, PWHT services (BTPL Project) WO NO. PLL-PROJ-PIIN24-07 dtd. 28.08.2011.PDF</t>
  </si>
  <si>
    <t>HMEL, Bhatinda</t>
  </si>
  <si>
    <t>Bhatinda</t>
  </si>
  <si>
    <t>HMEL</t>
  </si>
  <si>
    <t>G.R. Engineering Works Limited.,
Poonam Chambers, Dr. Annie Besant Road
Worli, Mumbai - 400 018</t>
  </si>
  <si>
    <t>Radiography work with Co-60 &amp; Ir-192</t>
  </si>
  <si>
    <t>P8/09/652-653/135 dtd 20/04/09</t>
  </si>
  <si>
    <t>\\Ixarrdc\work order\G.R. Engineering Works Limited\Radiography -Bhatinda-20.4.09-file no..pdf</t>
  </si>
  <si>
    <t>Dabhol Bangalore Pipeline Project, Spread - 1</t>
  </si>
  <si>
    <t>Bangalore</t>
  </si>
  <si>
    <t>ASEPL/DBPL/2011/0004</t>
  </si>
  <si>
    <t>\\Ixarrdc\work order\Advance Stimul\DBPL Project, Spread - 1 NDT Services - 0004 - 25.02.2011.pdf</t>
  </si>
  <si>
    <t xml:space="preserve">City Gas Distribution Pipeline Project of M/s.GSPC Gas </t>
  </si>
  <si>
    <t>Lakhtar</t>
  </si>
  <si>
    <t>GSPC Gas/JP</t>
  </si>
  <si>
    <t>JSIW Infrastructure Pvt. Ltd,
4, Asst Mitra Estate, Nr. Vadilal Factory
Dudheshwar Road      
Ahmedabad - 380004</t>
  </si>
  <si>
    <t>NDT Work for City Gas Distribution Pipeline Project of M/s. GSPC Gas at Lakhtar in North Saurashtra region.</t>
  </si>
  <si>
    <t>JSIW/GSPC/919C-2/IXAR/NDT/2011/Amd1/566</t>
  </si>
  <si>
    <t>\\Ixarrdc\work order\Jsiw Infarstructure Pvt Ltd\W.O. for NDT Work for Lakhtar Project.PDF</t>
  </si>
  <si>
    <t>\\Ixarrdc\work order\Jsiw Infarstructure Pvt Ltd\Amendment to W.O. for NDT work for Lakhtar Project.PDF</t>
  </si>
  <si>
    <t>Viramgaon Churva Pipeline Project</t>
  </si>
  <si>
    <t>Viramgaon - Churva</t>
  </si>
  <si>
    <t>\\Ixarrdc\work order\Gammon India Limited\RBPP - LOI No. GIL.PL.2808.2010 DTD. 23.01.2010 for ramanmandi Bhatinda pipeline project.pdf</t>
  </si>
  <si>
    <t>18" &amp; 10" Dia</t>
  </si>
  <si>
    <t>RTPP  Rosa Shahjahanpur (U.P.)</t>
  </si>
  <si>
    <t>Unit IV - Shahjahanpur (U.P.)</t>
  </si>
  <si>
    <t>Reliance Energy Ltd.</t>
  </si>
  <si>
    <t>Petron Engineering Construction Ltd.,
Swastik Chambers,
Sion Trombay Road,
Chembur, Mumbai – 400 071.</t>
  </si>
  <si>
    <t>Radiography Testing &amp; Ultrasonic Testing</t>
  </si>
  <si>
    <t>PECL/RT/GS/C-901/12271/2011</t>
  </si>
  <si>
    <t>\\Ixarrdc\work order\Petron Engineering Private Limited\RT &amp; UT work for Unit IV at RTPP Site, Rosa ( WO NO PECL-RT-GS-C-901-12271-2011 Dtd. 18.02.2011.pdf</t>
  </si>
  <si>
    <t>Unit III &amp; IV - Shahjahanpur (U.P.)</t>
  </si>
  <si>
    <t>Radiography Testing &amp; Ultrasonic Testing work for Critical Piping job for Unit III &amp; IV at RTPP Site, Rosa, Uttar Pradesh</t>
  </si>
  <si>
    <t>PECL/RT/GS/C-903/12272/2011</t>
  </si>
  <si>
    <t>\\Ixarrdc\work order\Petron Engineering Private Limited\RT &amp; UT work for Critical Piping Job for Unit III &amp; IV at RTPP Site, Rosa ( WO NO PECL-RT-GS-C-903-12272-2011 Dtd. 18.02.2011.pdf</t>
  </si>
  <si>
    <t>Bawana Nangal - Section II ( Punjab Section )</t>
  </si>
  <si>
    <t>GAIL, Mecon</t>
  </si>
  <si>
    <t>1110002363</t>
  </si>
  <si>
    <t>\\ixarrdc\Work Order\Corrtech International PVT LTD\Corrtech - BNPL - II - P.O.No. 1110002363  - Dated. 24.11.10.pdf</t>
  </si>
  <si>
    <t>\\Ixarrdc\work order\Corrtech International PVT LTD\PO No - 1110002363.pdf</t>
  </si>
  <si>
    <t>Radiography,UT,  Examination</t>
  </si>
  <si>
    <t>CIPL/NDT/CEILL&amp;T/BT/SN dtd 05/11/2008</t>
  </si>
  <si>
    <t>67,00,000/-</t>
  </si>
  <si>
    <t>\\Ixarrdc\work order\Corrtech International PVT LTD\NDT works for Pipeline in Weldpad and Mangala Process Terminal of Cairn's Barmer Terminal - 5.11.2008 - file no 1.pdf</t>
  </si>
  <si>
    <t>\\Ixarrdc\work order\Corrtech International PVT LTD\Ndt work for Pipeline in Weldpad and Mangala Process Terminal of Cairn's Barmer Terminal  - 3.8.2009 - file no 1.pdf</t>
  </si>
  <si>
    <t>Auraiya Babrala Pipeline Project</t>
  </si>
  <si>
    <t>Kanpur Rd. ( UP ) Farrukhabad</t>
  </si>
  <si>
    <t>Corrtech International Pvt. Ltd.
1st Floor, 51,                                       Mahagujarat Industrial Estate 
Opp. Nova Petrochemicals, Changodar
Ahmedabad 382213</t>
  </si>
  <si>
    <t>NDT works at Auraiya Babrala Pipeline Rerouting Project.</t>
  </si>
  <si>
    <t>1111001317</t>
  </si>
  <si>
    <t>\\Ixarrdc\work order\Corrtech International PVT LTD\Auraiya Babrala Pipeline Rerouting works (UP, Farrukhabad) No. 1111001317 dtd.08.09.2011.pdf</t>
  </si>
  <si>
    <t>Vijaipur Kota Pipeline Project ( Part B )</t>
  </si>
  <si>
    <t>Vijaipur - Kota</t>
  </si>
  <si>
    <t>Spread A : on 10.02.2013
Spread B : on 31.05.2012</t>
  </si>
  <si>
    <t>NDT Services for Augmentation of Vijaipur - Kota Pipeline and Superline to Chittorgarh Project Part "A" and Part "B"</t>
  </si>
  <si>
    <t xml:space="preserve">PLL/PROJ/VKPL/PIIN28/009 </t>
  </si>
  <si>
    <t>\\Ixarrdc\work order\Punj Lioyd\VKPL Work order-PLL.docx</t>
  </si>
  <si>
    <t>\\Ixarrdc\work order\Punj Lioyd\Amended W.O. for Vehicle.pdf</t>
  </si>
  <si>
    <t>Shamli - Muzzffarnagar (U.P.)</t>
  </si>
  <si>
    <t>GAIL / MECON</t>
  </si>
  <si>
    <t>Jaihind Project Limited.
5th Floor, Shanti Arcade, ACE Crossing
132 ft Ring Road
Naranpura
Ahmedabad - 380 013.</t>
  </si>
  <si>
    <t>JPL/NP/BNPL/IXAR/009-01</t>
  </si>
  <si>
    <t>\\Ixarrdc\work order\Jaihind Projects Limited\NDT work for BNPL Project - 8.12.2009 - file no 1( Without sing).pdf</t>
  </si>
  <si>
    <t>\\Ixarrdc\work order\Jaihind Projects Limited\LOI for NDT work of Bawana Nangai Pipe line project of GAIL - 4.12.2009 - file no 1.pdf</t>
  </si>
  <si>
    <t>GGSR (Guru Gobind Singh Refinery, Bathinda)</t>
  </si>
  <si>
    <t>Bathinda</t>
  </si>
  <si>
    <t>HMEL, BATHINDA</t>
  </si>
  <si>
    <t xml:space="preserve">Radiography Works &amp; MPT </t>
  </si>
  <si>
    <t>LT/HCP-HQ/BP/2010/GGSRP-B01RT-A</t>
  </si>
  <si>
    <t>\\Ixarrdc\work order\L &amp; T\GGSR Bathind ( WO No. E80 dtd. 23.01.2010 ) - L &amp; T, ECC Div..PDF</t>
  </si>
  <si>
    <t>\\Ixarrdc\work order\L &amp; T\GGSR Bathind  L &amp; T, ECC Div. ( LOI NO.LTHCP-HQ BP 2010 GGSRP-B01RT-A  Dated 12.01.2010.PDF</t>
  </si>
  <si>
    <t>OPaL DFCU &amp; AU Project Site</t>
  </si>
  <si>
    <t>Samsung Engineering Co. Ltd.
SEZ Dahej, Plot Z-1 &amp; Z-83,
OPal, DFCU &amp; AU Project,   
Dahej Industrial Area, Dahej.
Taluka-Vagra, Distt: Bharuch,
Gujarat, India.</t>
  </si>
  <si>
    <t>NDT &amp; Post Weld Heat Treatment ( PWHT ) Work at Dahej Site.</t>
  </si>
  <si>
    <t>SC-2252</t>
  </si>
  <si>
    <t>48" - 15.9mm WT, 17.5mm WT, 23.8mm WT, 25mm WT    Station Pipes ; 5.4mm to 25mm</t>
  </si>
  <si>
    <t>\\Ixarrdc\work order\Samsung Engineering  Co. Ltd\OPaL DFCU &amp; AU Project - 02.04.2010.pdf</t>
  </si>
  <si>
    <t xml:space="preserve">Kochi Koottanad Bangalore Mangalore Pipeline Project (Section-V) </t>
  </si>
  <si>
    <t>Hosur ( Tamil Nadu )</t>
  </si>
  <si>
    <t>GAIL/Mecon</t>
  </si>
  <si>
    <t>Fabtech Projects &amp; Engineers Limited    
J-504, MIDC, Bhosari,      
Pune, Maharashtra, India</t>
  </si>
  <si>
    <t>NDT services for KKMBPL. ( Section V )</t>
  </si>
  <si>
    <t xml:space="preserve">ZG-FPEL/FPRO-222/009 </t>
  </si>
  <si>
    <t xml:space="preserve">Kochi Koottanad Bangalore Mangalore Pipeline Project (Section-III) </t>
  </si>
  <si>
    <t>Paladam ( Tamil Nadu )</t>
  </si>
  <si>
    <t>NDT services for KKMBPL. (Section III )</t>
  </si>
  <si>
    <t>Auraiya Jagdishpur Project</t>
  </si>
  <si>
    <t>Kanpur</t>
  </si>
  <si>
    <t>NDT Services for AJPRW Project.</t>
  </si>
  <si>
    <t>\\ixarrdc\Work Order\Corrtech International PVT LTD\IXAR-1112001153-REV-0-AJPRW.pdf</t>
  </si>
  <si>
    <t xml:space="preserve">Scar-CPD </t>
  </si>
  <si>
    <t>Nigrie</t>
  </si>
  <si>
    <t>Radiographic Work with SCAR-CPD unit at L &amp; T JNSTPP-Nigrie site</t>
  </si>
  <si>
    <t>LNT/TPPC/ERO/2012-13/1002</t>
  </si>
  <si>
    <t>\\ixarrdc\Work Order\L &amp; T\LOI for RT with SCAR-COD at JNSTPP - Nigrie Site - L &amp; T,.xlsx.pdf</t>
  </si>
  <si>
    <t>Piping / modification works at MPT.</t>
  </si>
  <si>
    <t>NDT work for Piping / modification works at MPT.</t>
  </si>
  <si>
    <t xml:space="preserve">Rajasthan/7400009377 </t>
  </si>
  <si>
    <t>\\ixarrdc\Work Order\Cairn India\Cairn Energy India Pty Ltd - Rajasthan-7400009377 - 26.05.2012 - Piping, modification.pdf</t>
  </si>
  <si>
    <t>Site Closed</t>
  </si>
  <si>
    <t>MPT Capacity Expansion Activities for 2 Months.</t>
  </si>
  <si>
    <t>NDE &amp; PWHT for MPT Capacity Expansion Activities for 2 Months.</t>
  </si>
  <si>
    <t xml:space="preserve">Rajasthan/7400009232 </t>
  </si>
  <si>
    <t>\\ixarrdc\Work Order\Cairn India\7400009232-Industrial X-Ray.pdf</t>
  </si>
  <si>
    <t>UT and MPI Job</t>
  </si>
  <si>
    <t>Himachal</t>
  </si>
  <si>
    <t>Ambuja Cement</t>
  </si>
  <si>
    <t>Ambuja Cement
Village SULI- Post Darlaghat
Dist. Solan
DARLAGHAT , PIN :171102,
Himachal Pradesh , India</t>
  </si>
  <si>
    <t xml:space="preserve">UT and MPI </t>
  </si>
  <si>
    <t>2800356195/NE09/ANUJ THAKUR</t>
  </si>
  <si>
    <t>\\ixarrdc\Enquiry\Copies of Work order from April 2012\ambuja cement\PO_2800356195.PDF</t>
  </si>
  <si>
    <t>(MRPL) MBOP, DCU Project.</t>
  </si>
  <si>
    <t>RCM/TOYO/EIL/MRPL</t>
  </si>
  <si>
    <t>Mukand Engineers Limited,
Thane-Belapur Road     
Post Office Kalwe, Thane
Maharashtra, India-400605</t>
  </si>
  <si>
    <t>Contract for Radiography with Ir-192 / X-Ray / Se-75 &amp; PWHT ofMcchanical works ( Vide Tender Document No. F/CEP/MEL/6276/M&amp;P/007) at MRPL Site in Mangalore MBOP, DCU Project.</t>
  </si>
  <si>
    <t>No. MEL-MRPL/346/11-12/171/A-1 &amp; A2</t>
  </si>
  <si>
    <t>\\ixarrdc\Work Order\Mukand Ltd\Work order No. MRPL-346-11-12-171 -20.12.2011 -  Amended - Mukand Engineers Ltd.pdf</t>
  </si>
  <si>
    <t>\\ixarrdc\Work Order\Mukand Ltd\Work order No. MRPL-346-11-12-171 -20.12.2011 -  Amended-2 (14.07.2012) - Mukand Engineers Ltd.pdf</t>
  </si>
  <si>
    <t>Mr. Bimal Dandapat</t>
  </si>
  <si>
    <t>Valid upt 31 August 2012</t>
  </si>
  <si>
    <t>BCPL Assam Project ( 220,000 TPA Ethylene Plant Project )</t>
  </si>
  <si>
    <t>Dibrugarh, Assam</t>
  </si>
  <si>
    <t>BCPL</t>
  </si>
  <si>
    <t>Carrying out radiography, magnetic partical test &amp; ultrasonic test for BCPL, Dibrugarh, Assam Project</t>
  </si>
  <si>
    <t>P8/11/684/405  Amendment No.1  DTD : 10/07/2012</t>
  </si>
  <si>
    <t>\\ixarrdc\Work Order\G.R. Engineering Works Limited\G.R.Engg Pvt Ltd - P8-11-684-405 - 09.06.2011 - BCPL, Assam Project - RT, MPT &amp; UT.pdf</t>
  </si>
  <si>
    <t>\\ixarrdc\Work Order\G.R. Engineering Works Limited/G.R. Engg Pvt Ltd - P8-11-684-405 - 09.06.2011 - Amended - I  -03.08.2011, BCPL, Assam - RT.pdf</t>
  </si>
  <si>
    <t>Dadri Bawana Nangal Pipeline Project</t>
  </si>
  <si>
    <t>Ludhiyana</t>
  </si>
  <si>
    <t>2300101502</t>
  </si>
  <si>
    <t>\\ixarrdc\Work Order\Kalpataru Power Transmission Limited\KalpaTaru Power Transmission Ltd - 2300101502 - 24.02.2011.PDF</t>
  </si>
  <si>
    <t>\\ixarrdc\Work Order\Kalpataru Power Transmission Limited\Amended -2, D BNPL - WO No. 2300101502 dtd. 24.02.2011 - Ludhiyana (Punjab ) Site.PDF</t>
  </si>
  <si>
    <t>\\ixarrdc\Work Order\Kalpataru Power Transmission Limited\Amended -3, D BNPL - WO No. 2300101502 dtd. 24.02.2011 - Ludhiyana (Punjab ) Site.PDF</t>
  </si>
  <si>
    <t>\\ixarrdc\Work Order\Kalpataru Power Transmission Limited\KalpaTaru Power Transmission Ltd - 2300101502 - 24.02.2011 - DBNPL, Amended - 4.PDF</t>
  </si>
  <si>
    <t>\\ixarrdc\Work Order\Kalpataru Power Transmission Limited\KalpaTaru Power Transmission Ltd - 2300101502 - 24.02.2011 - DBNPL, Amended - 5.PDF</t>
  </si>
  <si>
    <t>Amended -5 Dated 24/02/2011</t>
  </si>
  <si>
    <t>Dabhol Bangalore Pipeline Project, Spread - A, B, &amp; C</t>
  </si>
  <si>
    <t>Dabhol - Bangalore</t>
  </si>
  <si>
    <t>SP - A : 31.01.2013
SP - B : 15.01.2013
SP - C : 19.12.2012</t>
  </si>
  <si>
    <t>PLL/PROJ/DBPL/PIIN25&amp;26/006</t>
  </si>
  <si>
    <t>\\ixarrdc\Work Order\Punj Lioyd\Punj Lloyd Ltd - PLL-PROJ-DBPL-PIIN-25&amp;26-005 - 22.12.2010.pdf</t>
  </si>
  <si>
    <t>Vijaipur Kota Pipeline Project ( Part A )</t>
  </si>
  <si>
    <t>Part A : 10.02.2013
Part B : 31.05.2012</t>
  </si>
  <si>
    <t>\\ixarrdc\Work Order\Punj Lioyd\Punj Lloyd Ltd - PLL-PROJ-VKPL-PIIN28-009 - 22.04.2011 - Vijaipur Kota with sign &amp; stamp.pdf</t>
  </si>
  <si>
    <t>\\ixarrdc\Work Order\Punj Lioyd\Amended W.O. for Vehicle.pdf</t>
  </si>
  <si>
    <t>Baran &amp; Chhabra</t>
  </si>
  <si>
    <t>Mr. Suman Samanta - 9529985262</t>
  </si>
  <si>
    <t xml:space="preserve">BPCL LPG Uran Pipeline On-Offshore Bombay Pipeline Project </t>
  </si>
  <si>
    <t>BPCL</t>
  </si>
  <si>
    <t>NDT Services for BPCL LPG Uran Pipeline On-Offshore Bombay Pipelne Project.</t>
  </si>
  <si>
    <t xml:space="preserve">PLL/PROJ/MUPL/PIIN27/012 </t>
  </si>
  <si>
    <t>\\ixarrdc\Work Order\Punj Lioyd\Punj Lloyd - PLL-PROJ-MUPL-PIIN27-012 - 22-04-2011 - BPCL, URAN - OFFSHORE.pdf</t>
  </si>
  <si>
    <t>IOCL, Calicut, Kerala project</t>
  </si>
  <si>
    <t>Kerala</t>
  </si>
  <si>
    <t>Fab-Tech Works &amp; Constructions Private Limited,
C/o Indian Oil corporation Limited,
Indane LPG Bottling Plant, Chelari,
P.O. Thenhipalam, Dist. Malapuram- 673 636
Kerala</t>
  </si>
  <si>
    <t>carrying out Radiography work for 03 x 600 MT Bullets at IOCL, Calicut, Kerala</t>
  </si>
  <si>
    <t>No. LPG/ENG/PT-262/10/ Fabtech</t>
  </si>
  <si>
    <t>\\ixarrdc\Work Order\Febtech\WO No.HO-009-P-2029 dtd. 27.02.2012 - RT Mounded LPG Bullets of size 6000mm I.D. x 25 thk - 16 thk at Calicut.pdf</t>
  </si>
  <si>
    <t>Bhagyam Wellpads</t>
  </si>
  <si>
    <t>NDT Services for Bhagyam Wellpads, Barmer.</t>
  </si>
  <si>
    <t>Rajasthan/7400008914</t>
  </si>
  <si>
    <t>\\ixarrdc\Work Order\Cairn India\7400008914.pdf</t>
  </si>
  <si>
    <t>Balance well pads works in Mangala field</t>
  </si>
  <si>
    <t>NDT &amp; PWHT Services for balance well pads works in Mangala field</t>
  </si>
  <si>
    <t>Rajasthan/7400008929</t>
  </si>
  <si>
    <t>\\ixarrdc\Work Order\Cairn India\Cairn Energy India Pty Ltd - Rajasthan-7400008929 - 15.03.2012.pdf</t>
  </si>
  <si>
    <t>Paradip-Sambalpur-Ranchi Pipeline Project</t>
  </si>
  <si>
    <t>Paradip</t>
  </si>
  <si>
    <t>Corrtech Trenchless Private Limited
A-25, 2nd Floor Mayapuri Phase - II
New Delhi - 110 064</t>
  </si>
  <si>
    <t>NDT Services for Paradip-Sambalpur-Ranchi Pipeline Project</t>
  </si>
  <si>
    <t>CTPL/2011-12/WO-24/Rev.1</t>
  </si>
  <si>
    <t>\\ixarrdc\Work Order\Corrtech International PVT LTD\WO No. CTPL-2011-12-WO-24-Rev.1 dtd. 09.03.2012 (Paradip-Sambalpur-Ranchi Pipeline Project).pdf</t>
  </si>
  <si>
    <t xml:space="preserve">Butadiene Storage Sphere </t>
  </si>
  <si>
    <t>Panipat, Haryana</t>
  </si>
  <si>
    <t>ISRL (Indian Synthetic Rubber Ltd. )</t>
  </si>
  <si>
    <t>Fabtech Works &amp; Construction Pvt Ltd.
409 - 411, Swastik Disa Business Park  
4th Floor, LBS Marg, Opp, Shreyas Cinema,
Ghatkoper - West, Mumbai - 86.</t>
  </si>
  <si>
    <t>LOI for carrying out radiography work for 15700mm I.D. x 34 Thk Butadiene Storage Sphere at ISRL, Panipat, Haryan</t>
  </si>
  <si>
    <t xml:space="preserve">P2041:PRG:01 </t>
  </si>
  <si>
    <t>\\ixarrdc\Work Order\Febtech\LOI for carrying out radiography work for 15700mm I.D. X 34 Thk Butadiene Storage Sphere at ISRL, Panipat Haryana.pdf</t>
  </si>
  <si>
    <t>Paradeep Project</t>
  </si>
  <si>
    <t>IOT Anwesha &amp; Construction Pvt. Ltd.</t>
  </si>
  <si>
    <t>Fabtech Works &amp; Constructions.
Plot Nos. H-44/H-43/H-42/H-36,
M.I.D.C, Additional Murbad,    
Village : Kudavali, Murbad - 421 401</t>
  </si>
  <si>
    <t>Radiography Testing ( with Ir- 192 &amp; Cobalt - 60 )</t>
  </si>
  <si>
    <t>P-2021-IOT-PARADEEP</t>
  </si>
  <si>
    <t>\\ixarrdc\Work Order\Febtech\Paradeep - 14.09.2010.pdf</t>
  </si>
  <si>
    <t>TANA Amreli Gas Pipeline Project</t>
  </si>
  <si>
    <t>Tana - Amreli</t>
  </si>
  <si>
    <t>Corrtech International Pvt. Ltd.
1st Floor, 51,                                        Mahagujarat Industrial Estate 
Opp. Nova Petrochemicals, Changodar
Ahmedabad 382213</t>
  </si>
  <si>
    <t>1110002693</t>
  </si>
  <si>
    <t>\\ixarrdc\Work Order\Corrtech International PVT LTD\Corrtech International Pvt Ltd - 1110002693 - 24.12.2010 - TAPL, Palitana.pdf</t>
  </si>
  <si>
    <t>Site  Demobilised dt:30/06/12</t>
  </si>
  <si>
    <t>Kurushetra – Roorkee Nazibabad Pipeline Project</t>
  </si>
  <si>
    <t>Roorkee</t>
  </si>
  <si>
    <t>NDT services for KRNPL, IOCL.</t>
  </si>
  <si>
    <t xml:space="preserve">CTPL/2011-12/WO-070 </t>
  </si>
  <si>
    <t>\\ixarrdc\Work Order\Corrtech International PVT LTD\WO No. CTPL-2011-12-WO-070 Dated 07.05.2012 for NDT services at Kurushetra – Roorkee Nazibabad Pipeline Project ( KRNPL ).pdf</t>
  </si>
  <si>
    <t>Fuel Oil/HSD Storage and Transfer System at kailaras (Part -A) &amp; Chainsa (Part - B) Project GAIL/EIL.</t>
  </si>
  <si>
    <t>Kailaras &amp; Chainsa</t>
  </si>
  <si>
    <t>Radiographic Examination (Ir - 192 Source) work for Composite works for Fuel Oil/HSD Storage and Transfer System at kailaras (Part -A) &amp; Chainsa (Part - B) Project GAIL/EIL.</t>
  </si>
  <si>
    <t>4300007433</t>
  </si>
  <si>
    <t>\\ixarrdc\Work Order\Jaihind Projects Limited\Industrial X PO 4300007433.PDF</t>
  </si>
  <si>
    <t xml:space="preserve">Project Closed </t>
  </si>
  <si>
    <t>NFL Bathinda</t>
  </si>
  <si>
    <t>NFL</t>
  </si>
  <si>
    <t>NDT &amp; PWHT Works for Ammonia Feedstock Conversion Project at NFL Bathinda.</t>
  </si>
  <si>
    <t>LT/HCP-HQ/BP/2011/973/NFL-B-007</t>
  </si>
  <si>
    <t>\\ixarrdc\Work Order\L &amp; T\Larsen &amp; Toubro Ltd - LT-HCP-HQ-BP-2011-973-NFL-B-007 - 20.06.2011.pdf</t>
  </si>
  <si>
    <t>IOCL, Mathura</t>
  </si>
  <si>
    <t>Carrying out Radiography work at IOCL Mathura Site</t>
  </si>
  <si>
    <t>P8/12/712/287</t>
  </si>
  <si>
    <t>\\ixarrdc\Work Order\G. R. Engg. Mathura - 712.pdf</t>
  </si>
  <si>
    <t xml:space="preserve">BPCL Uran Project </t>
  </si>
  <si>
    <t>Carrying out radiography, magnetic partical test &amp; ultrasonic test for BPCL, Uran Project</t>
  </si>
  <si>
    <t xml:space="preserve">P8/11/685/986 </t>
  </si>
  <si>
    <t>\\ixarrdc\Work Order\G.R. Engineering Works Limited\G.R. Engg Pvt Ltd - P8-11-685-986 - 07.09.11 - BPCL, Uran Project - RT,UT &amp;  MPT.pdf</t>
  </si>
  <si>
    <t>As per Quantity Basis W.O.(site Demobilised dt: 30/06/12</t>
  </si>
  <si>
    <t>Madhya Pradesh Site</t>
  </si>
  <si>
    <t>Madhya Pradesh</t>
  </si>
  <si>
    <t>GAIL, MP Site</t>
  </si>
  <si>
    <t xml:space="preserve">Radiography Services </t>
  </si>
  <si>
    <t>NECL/NRV/MC241/2011/WO- 02</t>
  </si>
  <si>
    <t>\\ixarrdc\Work Order\Newton Engineering and Chemicals Ltd\Newton Engg &amp; Chemicals Ltd - NECL-NRV-MC241-2011-WO-02 - 06.04.11.pdf</t>
  </si>
  <si>
    <t>Vijaypur- Guna</t>
  </si>
  <si>
    <t>Indus Project Limited
1/A,Sita Baug Society
Behind Kubereshwar, Mahadev Temple
Manjalpur, Vadodra - 390 001</t>
  </si>
  <si>
    <t xml:space="preserve">Radiography of Horton Spheres Using Cobalt – 60 at  Vijaipur Project, Guna MP.  </t>
  </si>
  <si>
    <t>GAIL Project</t>
  </si>
  <si>
    <t>GAIL-PATA</t>
  </si>
  <si>
    <t>Radiography Testing Services at your Pata Works</t>
  </si>
  <si>
    <t>Diesel Hydrotreater unit at HPCL, Vizag.</t>
  </si>
  <si>
    <t>Vizag.</t>
  </si>
  <si>
    <t>Construction Services ( Without Material ) at site for carrying out Radiography through Close Proximity Source (Se-75) for Diesel Hydrotreater unit at HPCL, Vizag.(Lorad)</t>
  </si>
  <si>
    <t xml:space="preserve">W.O. No. ISR/rak/776/3863 </t>
  </si>
  <si>
    <t>\\ixarrdc\Work Order\Technip KT India\Technip KT Work order.PDF</t>
  </si>
  <si>
    <t xml:space="preserve">Karanpur  Moradabad Kashipur Pipeline </t>
  </si>
  <si>
    <t>Karanpur -  Moradabad Kashipur</t>
  </si>
  <si>
    <t>KCEL / Mecon / GAIL</t>
  </si>
  <si>
    <t>Kirloskar Constructions And Engineers Limited     Udyog Bhavan, Tilak Road, Pune  - 400 002</t>
  </si>
  <si>
    <t>WO dated 29.09.2010 (Amended WO : KCEL/KMKPL/WO/270901A)</t>
  </si>
  <si>
    <t>\\Ixarrdc\work order\Kirloskar Constructions And Engineers Ltd\Karanpur - Moradabad Pipeline Project - 06.07.2011.pdf</t>
  </si>
  <si>
    <t>IOCL Panipat Project</t>
  </si>
  <si>
    <t xml:space="preserve">IOCL Panipat Refienery </t>
  </si>
  <si>
    <t>Carrying out radiography, magnetic partical test &amp; ultrasonic test for IOCL Panipat Project</t>
  </si>
  <si>
    <t>P8/11/698/449</t>
  </si>
  <si>
    <t>\\Ixarrdc\work order\G.R. Engineering Works Limited\IOCL Panipat  Refinery wo no.P8-11-698-449 dtd.16.06.2011 ( RT,MPT,UT for IOCL Panipat Project ).pdf</t>
  </si>
  <si>
    <t>B.C.P.L. Project Ltd. Dibrugarh, Assam</t>
  </si>
  <si>
    <t xml:space="preserve">Meenakshi Associates Pvt. Ltd. 
C-83, Sector -30 
Noida -201301 </t>
  </si>
  <si>
    <t>Carrying Out Radiography Services at B.P.C.L. Project Ltd. Dibrugarh, Assam.</t>
  </si>
  <si>
    <t>No.C-2071-72-BCN-AG-2011-12-8054</t>
  </si>
  <si>
    <t>\\ixarrdc\Work Order\Meenakshi Associates Pvt. Ltd\PO No. C-2071-72-BCN-AG-2011-12-8054  dtd. 13.12.2011 work at Delhi.pdf</t>
  </si>
  <si>
    <t xml:space="preserve">Cement Mill -III
Area in Suli Plant </t>
  </si>
  <si>
    <t xml:space="preserve">Suli, Himachal Pradesh ( Shimla to Daralaghat 42 km (Chandigarh to Shimla 100 km) </t>
  </si>
  <si>
    <t>Ambuja Cements Limited</t>
  </si>
  <si>
    <t>Ambuja Cement Ltd.
Unit:-Suli,Village:-Darlaghat(171102),Tehsil:-Arki, Distt;-Solan(H.P.)</t>
  </si>
  <si>
    <t>MPI Testing at Cement MILL - III Area in Suli Plant.</t>
  </si>
  <si>
    <t>SAP PO NO/PLANT 2800380175/NE09/ANUJ THAKUR</t>
  </si>
  <si>
    <t>\\ixarrdc\Work Order\Ambuja Cements\2800380175-NE09-ANUJ THAKUR - 08.04.2013 - MPI Testing at Cment - III area in suli plant..pdf</t>
  </si>
  <si>
    <t xml:space="preserve">Vijaipur Project </t>
  </si>
  <si>
    <t>Carrying out radiography, magnetic partical test &amp; ultrasonic test for GAIL, Vijaipur Project</t>
  </si>
  <si>
    <t>P8/11/700/631</t>
  </si>
  <si>
    <t>\\ixarrdc\Work Order\G.R. Engineering Works Limited\Copy of G.R. Engg Pvt Ltd - P8-11-700-631 - 13.07.11- Vijaipur Project - RT, MPT &amp; UT.pdf</t>
  </si>
  <si>
    <t>Billing value has covered the actual Work Order  till Month of Period Jan-2013</t>
  </si>
  <si>
    <t>Vijaipur Guna</t>
  </si>
  <si>
    <t>Rajpura Thermal Power Project, (TPP Rajpura )</t>
  </si>
  <si>
    <t>Rajpura, Dist : Patiala, Punjab</t>
  </si>
  <si>
    <t>Rajpura</t>
  </si>
  <si>
    <t>Larsen and Toubro Limited
Thermal Power Plant Construction BU 2X700MW TPP - Rajpura</t>
  </si>
  <si>
    <t>LOI for Radiography work with SCAR-CPD Unit 2 X 700 MW  Rajpura Thermal Power Project, Rajpura, Dist. Patiala, Punjab.</t>
  </si>
  <si>
    <t>L&amp;T/TPPC/RTPP/RAJPURA/BOILER/LOI/007</t>
  </si>
  <si>
    <t>\\ixarrdc\Work Order\L &amp; T\LOI - RT Close Proximity (Se-75) for Rajpura Power Project (LOI No. L&amp;T-TPPC-RTPP-RAJPURA-BOILER-LOI-007  dtd. 05.07.2012.pdf</t>
  </si>
  <si>
    <t>Mr. Paritosh Jash - 8146457228/Sanjib Panda</t>
  </si>
  <si>
    <t>Crude Oil Storage Tanks at Bhogat, Gujrat.</t>
  </si>
  <si>
    <t>Bhogat, Gujarat</t>
  </si>
  <si>
    <t>Radiography Works of Crude Oil Storage Tanks at Bhogat, Gujarat</t>
  </si>
  <si>
    <t>LOI : PLL/PROJ/PTIN10/121/015</t>
  </si>
  <si>
    <t>\\ixarrdc\Work Order\Punj Lioyd\LOI for  Radiography work of Crude oil storage tanks at Bhogat, Gujarat - No. PLL-PROJ-PTIN10-121-015 Dated 9th August 2010 ( accepted on 10.08.2010 ).pdf</t>
  </si>
  <si>
    <t>Mr. Jitendra Tripathi (890570239)</t>
  </si>
  <si>
    <t xml:space="preserve">Paradip - Raipur Pipeline Project </t>
  </si>
  <si>
    <t>Paradeep ( Section B )</t>
  </si>
  <si>
    <t>complete</t>
  </si>
  <si>
    <t>2300101665</t>
  </si>
  <si>
    <t>\\ixarrdc\site billing\Outstation Site\Kalpataru Power - Champa-Lalmohan\Paradip-Raipur-Ranchi Pipeline Project of IOCL - NDT Services - WO No. 2300101665 Dated 05.04.2011.PDF</t>
  </si>
  <si>
    <t>Champa &amp; Raipur</t>
  </si>
  <si>
    <t>Mr. Lalmohan Ghos &amp; Mr. Santosh Gupta</t>
  </si>
  <si>
    <t>IOCL LPG Bottling Plant Banglore Project.</t>
  </si>
  <si>
    <t>Banglore</t>
  </si>
  <si>
    <t>Carrying out radiography (Ir-192) WORK &amp; Ultrasonic Test as per Code and approved Preocedure before stress relieving of 3 Nos. Mounded Bullets at IOCL Devanagonthi, Bangalore Project</t>
  </si>
  <si>
    <t>P8/11/695/1393</t>
  </si>
  <si>
    <t>\\ixarrdc\Work Order\G.R. Engineering Works Limited\G.R. Engg Pvt Ltd - P8-11-695-1393 - 17.11.2011 - Devanagonthi, Bangalore Site - RT, UT.pdf</t>
  </si>
  <si>
    <t>Radiography Approx.Value 20,70,000/- which is covered Month of Dec'12 (3000 Mtrs.)</t>
  </si>
  <si>
    <t>Kashipur Rudrapur Pipeline Uttrakhand State.</t>
  </si>
  <si>
    <t>Kashipur Rudrapur</t>
  </si>
  <si>
    <t>Corrtech International Pvt. Ltd.
1st Floor, 51,                                Mahagujarat Industrial Estate 
Opp. Nova Petrochemicals, Changodar
Ahmedabad 382213</t>
  </si>
  <si>
    <t>NDT works at Kashipur Rudrapur Pipeline Project.</t>
  </si>
  <si>
    <t>1111001703</t>
  </si>
  <si>
    <t>\\ixarrdc\Work Order\Corrtech International PVT LTD\Kashipur - Rudrapur.pdf</t>
  </si>
  <si>
    <t>Dated 31/10/12</t>
  </si>
  <si>
    <t>Kashipur</t>
  </si>
  <si>
    <t>Mr. Nirbhay Singh</t>
  </si>
  <si>
    <t>IOCL - Mathura</t>
  </si>
  <si>
    <t>Mathura (U.P.)</t>
  </si>
  <si>
    <t>Larsen &amp; Toubro Ltd.
L &amp; T Heavy Engineering 
HFS, Gate No 1, Powai Campus
Saki Vihar Road, Mumbai 400 072.</t>
  </si>
  <si>
    <t>RT Services for Mathura site</t>
  </si>
  <si>
    <t>Nil</t>
  </si>
  <si>
    <t>Fresh</t>
  </si>
  <si>
    <t>NDT Test for MPT Debottlenecking - Tic in Project - Tie in Activities (M221) DNSR 2208</t>
  </si>
  <si>
    <t>MPT Debottlenecking - Tic in Project - Tie in Activities (M221) DNSR 2208</t>
  </si>
  <si>
    <t>Rajasthan/7400013995</t>
  </si>
  <si>
    <t>\\ixarrdc\Work Order\Cairn India\2014\Wo. No. Rajasthan-7400013995 Dated 24.01.2014 ( NDT Test for MPT Debottlenecking - Tic in Project - Tie in Activies (M221) DMSR 2008 - Cairn.PDF</t>
  </si>
  <si>
    <t>NDT works for PCG-SEZ, RIL-J3 Expansion Project, Jamnagar.</t>
  </si>
  <si>
    <t xml:space="preserve">LT/HCP/RILJ3/MOU/MECH/LOI-0006 </t>
  </si>
  <si>
    <t>PCG-SEZ, RIL-J3 Expansion Project, Jamnagar.</t>
  </si>
  <si>
    <t>Larsen and Toubro Limited
Hydrocarbon, Construction &amp; Pipelines 
Mount Poonamaliee, 
Manapakkam, P.B. No. 979, 
Chennai – 600089."</t>
  </si>
  <si>
    <t>Non Destructive Examination &amp; PWHT for 6 months for Mangala 23 wells DMSR#2139</t>
  </si>
  <si>
    <t>Rajasthan/7400014495</t>
  </si>
  <si>
    <t>Mangala 23 wells DMSR#2139</t>
  </si>
  <si>
    <t>\\ixarrdc\Work Order\L &amp; T\2014\WO No. LT-HCP-RILJ3-MOU-MECH-LOI-0006 Dated 08.01.2014 ( NDT works for PCG-SEZ, RIL-J3 Expansion Project, Jamnagar).pdf</t>
  </si>
  <si>
    <t>\\ixarrdc\Work Order\Cairn India\2014\WO No.Rajasthan-7400014495 Dated 21.03.2014 (NDT &amp; PWHT Services ) - Cairn India Limited, Barmer.pdf</t>
  </si>
  <si>
    <t>NDT services for our ongoing Uran Chakan pipeline project of M/s HPCL.</t>
  </si>
  <si>
    <t xml:space="preserve">Uran Chakan pipeline project </t>
  </si>
  <si>
    <t>\\ixarrdc\Work Order\Kalpataru Power Transmission Limited\2014\WO-2300104235-NDT-IXAR.pdf</t>
  </si>
  <si>
    <t>Avinash EM Projects Pvt. Ltd.
Natioal Arcade 308
Plot No.4, L.S.C. Main Road Gazipur
Delhi</t>
  </si>
  <si>
    <t>AEPL-GSPL-Ford-IXARIPL-28032014-010</t>
  </si>
  <si>
    <t>Ford Connectivity Project</t>
  </si>
  <si>
    <t xml:space="preserve">Sanand, Gujarat </t>
  </si>
  <si>
    <t>NDT Services for Ford Connectivity Project of GSPL</t>
  </si>
  <si>
    <t xml:space="preserve">Best Tech Mech And Infra Engineers Pvt. Ltd.
GB East LYN, Fairmont Gardens, No.66. Mount Poonamallee Road, Manapakkam,
Chennai - 600 089. </t>
  </si>
  <si>
    <t>J3 Expansion Project</t>
  </si>
  <si>
    <t>Nirman India 
Block No 1113 1st floor,
Ranjeet Nagar, HUDCO
JAMNAGAR,GUJARAT-361004</t>
  </si>
  <si>
    <t>NDT &amp; PWHT Services at your J3 Expansion Project, Jamnagar Premises.</t>
  </si>
  <si>
    <t>BT-RIL/IXAR/001</t>
  </si>
  <si>
    <t>HPCL-Mumbai Refinery,
माहल/Mahul, मुंबई/Mumbai - 400074</t>
  </si>
  <si>
    <t>Long Range Ultrasonic Testing services (LRUT ) at HPCL, Mumbai Refinery.</t>
  </si>
  <si>
    <t>Mahul, Mumbai</t>
  </si>
  <si>
    <t>14000070-OP-48002/ST</t>
  </si>
  <si>
    <t>Quality Fabricators &amp; Erectors 
Engineers &amp; Contractors
120, Shiv Centre, Plot No. 72
Sector - 17, Vashi, 
Navi Mumbai - 400 705</t>
  </si>
  <si>
    <t>QFE/W.O./RIL-JAM/IARIPL/3953/14-15</t>
  </si>
  <si>
    <t>A. J. Eneterprises
202, Krushna Darshan
Waghawadi Road
Bhavnagar</t>
  </si>
  <si>
    <t>NDT Services for Salaya Mathura Pipeline Project.</t>
  </si>
  <si>
    <t>AJENT/01/2014</t>
  </si>
  <si>
    <t>SBR, RIL - Hazira</t>
  </si>
  <si>
    <t>Mora, Bhatha (Surat)</t>
  </si>
  <si>
    <t>RFET /IRIS Ultrasonic Testing Shell &amp; Tube Heat Exchanger and air fin coolers</t>
  </si>
  <si>
    <t>4500219976</t>
  </si>
  <si>
    <t xml:space="preserve">Mangalore
</t>
  </si>
  <si>
    <t>Cairn India Limited                                     Challapalli (Post)East Godavari District       533213 SURASANIYANAM, India</t>
  </si>
  <si>
    <t>Doosan Power Systems India Private Limited
18/2A, Seneerkuppam Bye Pass Road,
Poonamallee, Chennai – 600 056</t>
  </si>
  <si>
    <t>RT Services of Kudgi Job Using Cobalt-60 &amp; Ir-192 at your Chennai Works</t>
  </si>
  <si>
    <t xml:space="preserve">2014000040 </t>
  </si>
  <si>
    <t xml:space="preserve">Kudgi Job </t>
  </si>
  <si>
    <t>Lonestar Industries
156, Semmanchery, Thiruvalluvar
Salai, Chemmencherry
Sholinganallur, Chennai - 600119</t>
  </si>
  <si>
    <t>LSI/NDE/IXAR/WO–01/2014</t>
  </si>
  <si>
    <t>Rate contract for your Radiographic services at our Cheyyar unit</t>
  </si>
  <si>
    <t>Cheyyar unit</t>
  </si>
  <si>
    <t>Cheyyar-Thirumoondi road</t>
  </si>
  <si>
    <t>Radiography at SBR Project in RIL Hazira Site for A/G Piping</t>
  </si>
  <si>
    <t xml:space="preserve">Off-shore, Panna Platform, </t>
  </si>
  <si>
    <t>Mumbai High</t>
  </si>
  <si>
    <t>BG Exploration</t>
  </si>
  <si>
    <t>Tata Projects Limited
Quality Services Division
2nd Floor Varun Towers
Begumpet, Hyderabad - 500 016</t>
  </si>
  <si>
    <t>Larsen &amp; Toubro Ltd – HCP
HQ, Manapakam
Chennai – 89</t>
  </si>
  <si>
    <t>for RT Services at your OHL Pipeline Project,Cairn,Barmer</t>
  </si>
  <si>
    <t>OHL Pipeline Project</t>
  </si>
  <si>
    <t>E9971WOR4000029</t>
  </si>
  <si>
    <t>Kota-Jobner(Jaipur)Pipeline Project.</t>
  </si>
  <si>
    <t xml:space="preserve"> Bharat Petroleum Corporation Ltd.(BPCL)</t>
  </si>
  <si>
    <t>Kota</t>
  </si>
  <si>
    <t>NDT work for Kota-Jobner Pipeline Project of M/s. BPCL</t>
  </si>
  <si>
    <t>2300104093</t>
  </si>
  <si>
    <t>1112001421</t>
  </si>
  <si>
    <t>Pipavav</t>
  </si>
  <si>
    <t>Aegis Gas (LPG) Pvt. Ltd.</t>
  </si>
  <si>
    <t>Radiography of 2 Nos. Horton Spheres at Project site at Aegis Gas (LPG) Pvt. Ltd.</t>
  </si>
  <si>
    <t>STSPL/IXAR/1209-PIPAVAV/001/2014-2015</t>
  </si>
  <si>
    <t>Completion Value</t>
  </si>
  <si>
    <t>Ordnance Factory
Ordnance Factory,Chanda
Taluk:Bhadravati, Dist:Chandrapur
Chandrapur Ordnance Factory (P.O.)
Maharashtra - 442 501</t>
  </si>
  <si>
    <t>S.O.No.1132044/B2</t>
  </si>
  <si>
    <t>Charges for Radiography work of Fuze (117-MK-20) done at AD Panagarh.</t>
  </si>
  <si>
    <t>Panagarh</t>
  </si>
  <si>
    <t>AD Panagarh Project</t>
  </si>
  <si>
    <t>Ordnance Factory
(Dept.of Defence Production)
Near Central Jail Bus Stop
Jessore Road,DUM DUM
Kolkata- 700 028 (West Bengal)</t>
  </si>
  <si>
    <t>S.O.No.130609MI01</t>
  </si>
  <si>
    <t xml:space="preserve">Service Charges for Radiographic Examination Ammn. components for FUZE 162 MK-8(M2) &amp; DASA Storesas job done at DUM DUM (Kolkata) WEST BENGAL. </t>
  </si>
  <si>
    <t xml:space="preserve">(Kolkata)  WEST BENGAL. </t>
  </si>
  <si>
    <t>DUM DUM Project</t>
  </si>
  <si>
    <t>Cochin Shipyard Ltd.
Administrative Building
P.O. Bag No.1653, Perumanoor P.O.
Kochi - 682 015</t>
  </si>
  <si>
    <t>CSL</t>
  </si>
  <si>
    <t>Kochi</t>
  </si>
  <si>
    <t>Radiography Testing on Butt, Tee Butt and Fillet weld of Plate at CSL, Kochi.</t>
  </si>
  <si>
    <t xml:space="preserve">IQC/LAB/05/2012-13 </t>
  </si>
  <si>
    <t xml:space="preserve">IOT Engineering Project Limited 
IOT House, 2nd Floor,Plot No. 15, 
CEAT Tyre Road,
Nahur (W), Mumbai - 400 078 </t>
  </si>
  <si>
    <t>Dangote Fertilizer Project at Nigeria</t>
  </si>
  <si>
    <t>Nigeria</t>
  </si>
  <si>
    <t>Radiography ( RT &amp; Heat Treatment (HT) ) work  for Dangote Fertilizer Project at Nigeria</t>
  </si>
  <si>
    <t>IOTEP/DRN/EX-01/AFE-92/WO-092/2014</t>
  </si>
  <si>
    <t>IOTEP/DRN/EX-01/AFE-93/WO-093/2014</t>
  </si>
  <si>
    <t>RT Camera and its required accessories on hire basis for Dangote Fertilizer Project at Nigeria</t>
  </si>
  <si>
    <t>8500001273</t>
  </si>
  <si>
    <t>NDT &amp; PWHT Services for 6 months for RJON Projects</t>
  </si>
  <si>
    <t>Block RJON-90/01</t>
  </si>
  <si>
    <t>Barmer, Rajasthan</t>
  </si>
  <si>
    <t>W.O. No.E4   Date : 04.09.2010 &amp; Amended-LE100254/E24/4 (Regular) Dt:19/09/2013</t>
  </si>
  <si>
    <t>2014-15</t>
  </si>
  <si>
    <t>2015-16</t>
  </si>
  <si>
    <t>Job on visit basis</t>
  </si>
  <si>
    <t>WO value complete</t>
  </si>
  <si>
    <t>not found any bills in record</t>
  </si>
  <si>
    <t>Larsen and Toubro Limited
Engineering &amp; Construction Division  Thermal Power Plant Construction     A-312-323, 3rd Floor, Somdatta Chambers - I 5, Bhikaji Cama Place,   New Delhi - 110 066</t>
  </si>
  <si>
    <t>2300102630  (Amendment - 6 )</t>
  </si>
  <si>
    <t>Larsen and Toubro Limited
Engineering Construction &amp; Contracts       6-3-1109/1 Navabharat Chambers    Rajbhavan Road Somajiguda              Hyderabad - 500 082</t>
  </si>
  <si>
    <t>Larsen and Toubro Limited
Engineering &amp; Construction Division        Mount Poonamaliee Manapakkam              P.B. No. 979, Chennai – 600089.</t>
  </si>
  <si>
    <t xml:space="preserve">Metal Crafts Constructors Pvt. Ltd             Jamnagar </t>
  </si>
  <si>
    <t>Onshore Construction Company Private Limited.
27-30 2nd Floor                                      Indraprastha Service Industrial Estate 
L.B.S.Marg Vikhroli 9West)                      Mumbai – 400 083</t>
  </si>
  <si>
    <t>Larsen and Toubro Limited
Engineering &amp; Construction Division         Mount Poonamaliee Manapakkam        P.B. No. 979, Chennai – 600089.</t>
  </si>
  <si>
    <t>BHARA THEAVY ELECTRICALS LIMITED
Kudankulam Nuclear Power Project
Kudankulam P.O, Tirunelvell Dlst.           Tamil Nadu - 627 106.</t>
  </si>
  <si>
    <t>Amended value(additional value)</t>
  </si>
  <si>
    <t>Rajasthan/4600005554</t>
  </si>
  <si>
    <t>Services of Low radiation radiography services at MPT Site during shutdown in the month of August 14</t>
  </si>
  <si>
    <t>Mangala Field ( MPT ), RJ-ON-90/1</t>
  </si>
  <si>
    <t>Fabtech Works &amp; Construction Pvt Ltd.
411, Swastik Disa Business Park
4th Floor, LBS Marg, Opp, Shreyas Cinema,
Ghatkoper - West, Mumbai - 86.</t>
  </si>
  <si>
    <t>LR Tanks</t>
  </si>
  <si>
    <t xml:space="preserve">Dist – Bellary, Karnataka </t>
  </si>
  <si>
    <t>PRAXAIR INDIA PVT. LTD, JPOCL</t>
  </si>
  <si>
    <t xml:space="preserve">L.R tank field fabrications erections and testing as per the Praxair engineering specifications, tank fabrications IFC drawing and Praxair safety </t>
  </si>
  <si>
    <t>HO-023-P-2054</t>
  </si>
  <si>
    <t>Radiography testing at PM 41- Columns Fabrication</t>
  </si>
  <si>
    <t>BPCL Kochi Column Project</t>
  </si>
  <si>
    <t>Tech-Sharp Engineers (P) Ltd. 
C-39, Second Avenue, Anna Nagar
Chennai 600 040</t>
  </si>
  <si>
    <t>O/P201402/Part-A/NDT-03</t>
  </si>
  <si>
    <t>Stress Relieving &amp; Radiography works' for Offsite Part - A Project of IREP, BPCL, Kochi</t>
  </si>
  <si>
    <t>Offsite Part - A Project of IREP, BPCL, Kochi</t>
  </si>
  <si>
    <t>GM (Commercial &amp; Legal) 
Numaligarh Refinery Limited, 
NRL Complex, Numaligarh 
Dist : Golaghat
Assam  – 785 699</t>
  </si>
  <si>
    <t>4300037584-MOA</t>
  </si>
  <si>
    <t xml:space="preserve">Service Contract – Close Proximity &amp; Digital Radiography(COMM/C18/1329) </t>
  </si>
  <si>
    <t>NRL</t>
  </si>
  <si>
    <t>Digboi</t>
  </si>
  <si>
    <t>Refinery Project</t>
  </si>
  <si>
    <t>Ace Energy Infrastructure Pvt Ltd,
4, Stanburg Estate, Juhu Azad Road
Santacruz - West, Mumbai-400 049</t>
  </si>
  <si>
    <t>ACE/BPCL-Offsitesii/CORR/13-14/PO-009</t>
  </si>
  <si>
    <t>Mechanical work for Offsites-II for Brahmaputra Petrochemical Complex of BPCL, Lepetkata (Assam)</t>
  </si>
  <si>
    <t>BPCL Project (Plant Job)</t>
  </si>
  <si>
    <t>Ayoki Fabricon Private Limited,
137-139 AKASHAY COMPLEX 
Dhole Patil Road, Pune - 411 001
Maharashtra, India</t>
  </si>
  <si>
    <t xml:space="preserve">AFPL/IXARPL/RIL/2600  </t>
  </si>
  <si>
    <t>RIL Jamnagar Project</t>
  </si>
  <si>
    <t>Radiography Testing at RIL (Jamnagar) Gujarat</t>
  </si>
  <si>
    <t>Carrying out Radiography works at SBR Piping RIL Hazira Site</t>
  </si>
  <si>
    <t>4800000289/2000016/D</t>
  </si>
  <si>
    <t>RIL Hazira Project</t>
  </si>
  <si>
    <t>Catskill Infra Projects Private Limited
‘Shree Sai Towers’, Office No.10 to 13,
CTS No.273, Narayan Peth, 
N.C. Kelkar Road, Pune - 411 030, Maharashtra</t>
  </si>
  <si>
    <t>Radiography Testing (Ir-192)</t>
  </si>
  <si>
    <t>CIPL/SEN/SO/P/01</t>
  </si>
  <si>
    <t>NDT Services at PM 41- Mounded Bullets Fabrication</t>
  </si>
  <si>
    <t>AUDCO INDIA LIMITED
Enathur Village &amp; Post
Kancheepuram 
Kancheepuram-631561</t>
  </si>
  <si>
    <t>RT AND UPGRADATION CHARGES FOR GGC</t>
  </si>
  <si>
    <t>Audco India Ltd.</t>
  </si>
  <si>
    <t>Kancheepuram</t>
  </si>
  <si>
    <t>Plant Job</t>
  </si>
  <si>
    <t xml:space="preserve">Fouress Engineering (I) Ltd
C-2, MIDC Industrial Area, Paithan, 
Aurangabad - 431 148 </t>
  </si>
  <si>
    <t>Radiography of Casting with Co-60 &amp; Ir-192 at Aurangabad Works.</t>
  </si>
  <si>
    <t>Fouress Engineering (I) Ltd</t>
  </si>
  <si>
    <t xml:space="preserve">Aurangabad </t>
  </si>
  <si>
    <t>GE-03-0201-1415</t>
  </si>
  <si>
    <t xml:space="preserve">IOCL Mathura Project </t>
  </si>
  <si>
    <t>Carrying out radiography, magnetic partical test &amp; ultrasonic test for MOUNDED Bullets LPG Storage System at IOCL Mathura Project Site.</t>
  </si>
  <si>
    <t>P8/717-3400000832</t>
  </si>
  <si>
    <t xml:space="preserve">BPCL, Kochi Project </t>
  </si>
  <si>
    <t>Carrying out radiography Testing by UT (TOFD) Method for BPCL Kochi job at Tarapur works at well as Fabrication Yard &amp; Inside Refinery at BPCL, Kochi.</t>
  </si>
  <si>
    <t>744-3400001987</t>
  </si>
  <si>
    <t>Hardcoats (India) Pvt. Ltd.
Survey No. 16/1, lAXMI bAUG., 
oPP. Dara's, Dhaba, NH-8, Kashimira
Mira Road (East)
Thane - 401 107</t>
  </si>
  <si>
    <t xml:space="preserve">Radiography Inspection </t>
  </si>
  <si>
    <t>HC-S/IXR/06/2014-15</t>
  </si>
  <si>
    <t>Hardcoats (India) Pvt. Ltd.</t>
  </si>
  <si>
    <t>Mumbai</t>
  </si>
  <si>
    <t>Hindustan Construction Company Ltd.
Dry Dock Project (DGNP)
Naval Dockyard, Tiger Gate,  
Shahid Bhagat Singh Road,
 Mumbai-400 023, India</t>
  </si>
  <si>
    <t>Carring out UT Testing on 1200mm dia MS Pipes of 12 mm Thk Plate at our Dry Dock Project in Mumbai.</t>
  </si>
  <si>
    <t>DGNP/SC/LOI/094 R1</t>
  </si>
  <si>
    <t>HCC</t>
  </si>
  <si>
    <t>Indian Farmers Fertilizer Cooperative Limited
Anola Unit : P.O.IFFCO Township,    
Barelly – 243403 ( U.P )</t>
  </si>
  <si>
    <t>Hiring of services of  ASNT Level - II &amp; III RT &amp; UT experts for Ultrasonic testing of WELD JOINTS &amp; interpretation of radiography films for HP Steam Superheater Coil E-3203A replacement job in Ammonia II Plant.</t>
  </si>
  <si>
    <t>5515/205004140354</t>
  </si>
  <si>
    <t xml:space="preserve"> Ammonia II Plant.</t>
  </si>
  <si>
    <t>IFFCO</t>
  </si>
  <si>
    <t>ISGEC Heay Engineering Limited
Radaur Road
Yamunanagar - 135 001
Haryana</t>
  </si>
  <si>
    <t>AUTO UT OF CLOSING SEAM - PE-1659 Service for Calibration/Inspection/Testg</t>
  </si>
  <si>
    <t>4506014431</t>
  </si>
  <si>
    <t>ISGEC</t>
  </si>
  <si>
    <t>Yamunanagar,
Haryana</t>
  </si>
  <si>
    <t xml:space="preserve">PE-1659 </t>
  </si>
  <si>
    <t>Karmen International Pvt. Ltd.
(Castmetals Division)
A12 Sipcot Industgrial Growth Centre
Oragadam, Sriperumbudur TK
Kancheepuram, Dist : 602 105</t>
  </si>
  <si>
    <t xml:space="preserve">
Radiography Services (Ir - 192 &amp; Cobalt - 60 )</t>
  </si>
  <si>
    <t>KIPL/CMD/MI/2010-11/0008</t>
  </si>
  <si>
    <t>Karmen International Pvt. Ltd.</t>
  </si>
  <si>
    <t>Larsen &amp; Toubro Ltd
Heavy Engineering  
E-6 Bldg, 1st Floor, Gate No.1, Powai Campus,
Saki Vihar Road, Mumbai-400072.</t>
  </si>
  <si>
    <t xml:space="preserve">PEW/880230/WAZE SANT </t>
  </si>
  <si>
    <t>Recordable UT (TOFD) for Reliance Projects.</t>
  </si>
  <si>
    <t>Reliance Projects.</t>
  </si>
  <si>
    <t xml:space="preserve">NDT Services for PT/MPT (QC-FPEX) </t>
  </si>
  <si>
    <t>PEW/880284/WAZE SANT</t>
  </si>
  <si>
    <t>L &amp; T - Mumbai</t>
  </si>
  <si>
    <t>Larsen &amp; Toubro Limited. 
Heavy Engineering ,
MIDC Talegaon, Plot No. A – 5,7,10,11,
Village Navlakh Umbre, Tal Maval, Pune</t>
  </si>
  <si>
    <t xml:space="preserve">Radiogrpahy Services </t>
  </si>
  <si>
    <t>TEW/754176/LASINKAR</t>
  </si>
  <si>
    <t>L &amp; T - Talegaon</t>
  </si>
  <si>
    <t>Talegaon</t>
  </si>
  <si>
    <t>MPT Modification works</t>
  </si>
  <si>
    <t>L &amp; T Hydrocarbon Engineering Limited
A - 312-323, Somdult Chambers - 1
5, Bhikaji  Cama Place
New Delhi  - 110 066</t>
  </si>
  <si>
    <t>LTHE-NRO/CRS/2014/0103/MPT</t>
  </si>
  <si>
    <t>Non - Destructive Testing works for MPT Modification works at CIL, Barmer</t>
  </si>
  <si>
    <t>OFFSHORE INFRASTRUCTURES LIMITED.
Plot No.D-28/15 ( MIDC),
TTC Industrial Area Turbhe 
Near Raj ENG Pump, 
Navi Mumbai -400 705</t>
  </si>
  <si>
    <t>Phased Array Ultrasonic Testing (PAUT) &amp; Time Of Flight Diffraction (TOFD) at our BPCL CDU/VDU Project Kochi Kerala.</t>
  </si>
  <si>
    <t xml:space="preserve">BPCL CDU/VDU Project </t>
  </si>
  <si>
    <t>Kochi Kerala.</t>
  </si>
  <si>
    <t>OIL/3095/14-15/WO/0056</t>
  </si>
  <si>
    <t>Phils Heavy Engineering P Ltd
Plot no. 1-6, Mumbai - Nasik road, 
Vahuli village, P.O. Padgha, 
Tal. : Bhiwandi, dist: thane – 421101</t>
  </si>
  <si>
    <t>NDT (UT-PAUT  &amp; TOFD) Services at your BPCL, Kochi Refinery.</t>
  </si>
  <si>
    <t>WO/PHEL/3245/STCSPL-022</t>
  </si>
  <si>
    <t xml:space="preserve">BPCL, </t>
  </si>
  <si>
    <t>Kochi Refinery.</t>
  </si>
  <si>
    <t>BPCL, Kochi Refinery.</t>
  </si>
  <si>
    <t>Randhawa Construction Company
203, 204 Shivang, 12 Shivmahal Society
Old Padra Raod, Vadodara – 390 007</t>
  </si>
  <si>
    <t>Radiogrpahy of piping job. Colum joint for JSW-11, Bellary site, Torangallu, Karnataka</t>
  </si>
  <si>
    <t>RCC/14-15/104</t>
  </si>
  <si>
    <t xml:space="preserve">JSW-11, Bellary site, </t>
  </si>
  <si>
    <t>Torangallu, Karnataka</t>
  </si>
  <si>
    <t xml:space="preserve">Reliance Industries Ltd.
Finetech Corporation Pvt. Ltd.
At Village Mora,  Bhatha P.O., Surat Hazira road, Dist. Surat -394 510, Gujarat,  India </t>
  </si>
  <si>
    <t>HPRJ/HSP/31131719</t>
  </si>
  <si>
    <t>Closed proximity radiography: Cracker SD</t>
  </si>
  <si>
    <t xml:space="preserve">Hazira Project Complex </t>
  </si>
  <si>
    <t>TATA Motors Limited
Foundry Maintenance Spares Pla,
Chinchwad Pune</t>
  </si>
  <si>
    <t>Inspection of BS3 head by X-Ray in local area for detection of gas defect on near and side of the casting</t>
  </si>
  <si>
    <t>2430024210</t>
  </si>
  <si>
    <t>TATA Motors Ltd.</t>
  </si>
  <si>
    <t>Pune</t>
  </si>
  <si>
    <t xml:space="preserve">Worldwide  Oilfield  Machine  Pvt Ltd
82, 6th Floor,
Parvati Towers Flat No. 26
411009 Pune </t>
  </si>
  <si>
    <t xml:space="preserve">Radiography Testing </t>
  </si>
  <si>
    <t>W/VND/0586</t>
  </si>
  <si>
    <t>WOM</t>
  </si>
  <si>
    <t>Kalpataru Power Transmission Limited (Infrastructure Division)
7th Floor, Kalpataru Synergy, Opp. Grand Hyatt Hotel, Vakola, Santacruz (E), Mumbai – 400055, INDIA.</t>
  </si>
  <si>
    <t>KG Basin Project of GAIL</t>
  </si>
  <si>
    <t>Kakinada</t>
  </si>
  <si>
    <t>NDT Works for pipeline Replacement Project of  KG Basin for M/s.GAIL.</t>
  </si>
  <si>
    <t>H'Reck Engineers Pvt. Ltd.
10, Krishna Kunj, 144/145, M.G. Road
Ghatkopar (East), Mumbai - 400 077</t>
  </si>
  <si>
    <t>Unit Rate Contract for NDT Testing - Radiography work.</t>
  </si>
  <si>
    <t>H13/Cairn-Barmer/WO/294</t>
  </si>
  <si>
    <t>Esteem Projects Pvt. Ltd.,
B-39, Sector-67 Noida,
UP - 201301, India.</t>
  </si>
  <si>
    <t>EPL/2014/00072</t>
  </si>
  <si>
    <t>RT Services of Shut down Job at your BCPL, Lepetkata, Assam Premises</t>
  </si>
  <si>
    <t>Lepetkata, Assam</t>
  </si>
  <si>
    <t>Shut down Project</t>
  </si>
  <si>
    <t>Bareily</t>
  </si>
  <si>
    <t>Sharp Tanks &amp; Structurals (P) Ltd.
C/o. M/s. Aegis Gas (LPG) Private Limited
c/o Gujarat Pipavav Port Limited
Pipavav 365 560
Village Uchhaiya, Tal Rajula, Dist Amreli</t>
  </si>
  <si>
    <t>BPCL Kochi Mounded Bullets Fabrication Project</t>
  </si>
  <si>
    <t>Fernas</t>
  </si>
  <si>
    <t>OPaL - Dahej</t>
  </si>
  <si>
    <t>Fernas Project OPaL-Dahej</t>
  </si>
  <si>
    <t>Radiography of piping job. Rack, Sleeper &amp; Underground works - Fernas Project OPaL-Dahej</t>
  </si>
  <si>
    <t>RCC/14-15/92</t>
  </si>
  <si>
    <t xml:space="preserve">FCIPL-OPAL-CONTRACTS-312 </t>
  </si>
  <si>
    <t xml:space="preserve">RT for Integrated Utilities an Offsites Package for ONGC Petro additions Ltd. at Dahej, Gujarat </t>
  </si>
  <si>
    <t>Fernas Construction Invia Pvt. Ltd.
Plot No. Z-55, Dahej Special Economic Zone (SEZ), Dahej, Taluka Vagra
Dist : Bharuch (Gujarat), India</t>
  </si>
  <si>
    <t>OPaL</t>
  </si>
  <si>
    <t>OPaL - Integrated &amp; Offsites Package</t>
  </si>
  <si>
    <t>Acemens Engineering &amp; Manpower Services
Besides VodofoNe Tower, Opp : Checkmate Office
Mahaveer Nagar,
Barmer Rajasthan, India</t>
  </si>
  <si>
    <t>Acemens/CAIRNPO/1845</t>
  </si>
  <si>
    <t>RT and PWHT Services of modular skid at Barmer hills</t>
  </si>
  <si>
    <t>Reliance Indsutries Limitied 
Village Meghpar/ Padana
Taluka : Lalpur
Dist : Jamnagar, 
Pin : 361 280</t>
  </si>
  <si>
    <t>1J/3S3/31115283</t>
  </si>
  <si>
    <t>AUT &amp; PEUT of Pipe Joints - SEZ</t>
  </si>
  <si>
    <t>J3-Jamnagar</t>
  </si>
  <si>
    <t>Smart Technocrats &amp; Consultancy Ser.(I) P.Ltd. 
Plot No.5, Sector 18 A, Nerul  
Navi Mumbai - 400 706</t>
  </si>
  <si>
    <t>Charges for Hiring of Close Proximity &amp; Ir-192 Camera With Operator for Offshore Job done at (OGSP-O Oil &amp; Gsa Special Projects Othr) DDW-1,Kakinada Offshore Sit Job for L &amp; T.</t>
  </si>
  <si>
    <t xml:space="preserve">(OGSP-O Oil &amp; Gsa Special Projects Othr) DDW-1,Kakinada Offshore Sit </t>
  </si>
  <si>
    <t xml:space="preserve">Kakinada </t>
  </si>
  <si>
    <t>DFPL/2014-15/23</t>
  </si>
  <si>
    <t>Domech Fabricators Pvt. Ltd. 
C-402/403, Groma House, Plot No. 14C
Sector 19, Opposite Dana Market, Vashi, 
Navi Mumbai - 400703, Maharashtra, India</t>
  </si>
  <si>
    <t>carrying our Radiography work for Pipeline works at RIL, Jamnagar Premises</t>
  </si>
  <si>
    <t xml:space="preserve">NRP/GAIL-KG/03-139/504 </t>
  </si>
  <si>
    <t>for carrying our Radiography work for Installation of Pipeline Across Rivers by Horizontal Directional Drilling for KG Basin Pipeline Network of M/s. GAIL (India) Limited " Reg.</t>
  </si>
  <si>
    <t>NRP Projects Pvt. Ltd. 
First Level, Desabhandhu Plaza 
No.47 Whites Road, Royapettah
Chennai-600014.</t>
  </si>
  <si>
    <t>KG Basin</t>
  </si>
  <si>
    <t xml:space="preserve">carrying our Radiography work for Pipeline works for Gail  -Satluj River Project of M/s. GAIL (India) Limited " Reg.   </t>
  </si>
  <si>
    <t>Satluj River Project</t>
  </si>
  <si>
    <t>CIPL/NI-PIPELINE/SO/P/02</t>
  </si>
  <si>
    <t>K.L.Projects Pvt.Ltd.
301,Urja Avenue,Nr. Deshawar Hotel,
Visat to Gandhinagar Highway,
Sabarmati ,Motera
Ahmedabad 380 005</t>
  </si>
  <si>
    <t>INDXRAY/WO/ANK/CPF/251114</t>
  </si>
  <si>
    <t>Carrying out X-Ray at site</t>
  </si>
  <si>
    <t xml:space="preserve">ISGEC Hitachi Zosen Ltd, 13-B, GIDC Industrial Estate, Dahej, Bharuch  Gujarat, India – 392130 </t>
  </si>
  <si>
    <t xml:space="preserve">UT (TOFD) Services at your Dahej Premises. </t>
  </si>
  <si>
    <t>NDT Services at your Station Job,Schedule A1 &amp; A2,Shadol Phulpur Pipeline, Reliance Gas.</t>
  </si>
  <si>
    <t>Shadol Phulpur</t>
  </si>
  <si>
    <t>Station Job,Schedule A1 &amp; A2,Shadol Phulpur Pipeline Project</t>
  </si>
  <si>
    <t>Radiography services for tankage job at our sites at J3 project, RIL, Jamnagar Premises, using Ir-192 source.</t>
  </si>
  <si>
    <t>STSPL/IXAR/RELIANCE-JAMNAGAR/001/2014-15</t>
  </si>
  <si>
    <t>Fabtech pune</t>
  </si>
  <si>
    <t>L&amp; T Hydrocarbon Engineering Limited.
PB No 979, Mount-Poonamallee Road
Manapakkam, Chennai - 600089
Tamilnadu - India</t>
  </si>
  <si>
    <t>LTHE-NRO/CRS/2014/0103/MPT, Dt. 01.07.2014</t>
  </si>
  <si>
    <t>Non Destructive Testing (NDT) Works at, Pipeline and Overhead Transmisson Line Project, Barmer (Wellpads Piping)</t>
  </si>
  <si>
    <t>Overhead Transmisson Line Project</t>
  </si>
  <si>
    <t>SEPCO ELECTRIC POWER CONSTRUCTION CORPORATION,
Village: Banwala, District: Mansa
State: Punjab, India</t>
  </si>
  <si>
    <t xml:space="preserve">
CONTRACT NO- TSPL-SEPCO-IXAR-MC-029-01, </t>
  </si>
  <si>
    <t xml:space="preserve">SEPCO </t>
  </si>
  <si>
    <t>TALWANDI SABO POWER 3x660MW POWER PLANT</t>
  </si>
  <si>
    <t>Radiography job with IR-192 Source done at Boiler job.</t>
  </si>
  <si>
    <t>Sarala Steel Castings 
ANGALAMMAN ILLAM,
No:381,Govindan street, 
Ayyavoo colony,
Amnjikarai, Chennai-600 029</t>
  </si>
  <si>
    <t xml:space="preserve">SSC/002 </t>
  </si>
  <si>
    <t>Radiography Services with Cobalt – 60 &amp; Ir-192 at your Chennai Premises</t>
  </si>
  <si>
    <t>TPR-3400002326</t>
  </si>
  <si>
    <t>Carrying out RT (Ir-192) Services along with equipment &amp; crew for LS &amp; CS weld joints of spools, Mitre Bends of W. O. No. 744 at Velgaon unit &amp; LS &amp; CS weld joints of shells, dish ends, flanges to shell, nozzles of equip. no. 755 &amp; 756-E-10 to 756-E-80 to 110 At SSJ Unit.</t>
  </si>
  <si>
    <t>W. O. No. 744 at Velgaon unit &amp; no. 755 &amp; 756-E-10 to 756-E-80 to 110 At SSJ Unit.</t>
  </si>
  <si>
    <t>Indian Oil Corporation Limited
Barauni Refinery
P.O. Barauni Oil Refinery 
Dist : Begusarai
Bihar – 851 114</t>
  </si>
  <si>
    <t xml:space="preserve">24173093/760 </t>
  </si>
  <si>
    <t xml:space="preserve">Close Proximity Radiography using SCAR Radiography system during DHDT and HGU-I shutdown at Barauni Refinery </t>
  </si>
  <si>
    <t xml:space="preserve">DHDT and HGU-I shutdown at Barauni Refinery </t>
  </si>
  <si>
    <t>Barauni</t>
  </si>
  <si>
    <t>Bridge &amp; Roof Co. (India) Ltd.
Rogc Unit, C-2 Complex
RIL, Piping Site
Jamnagar - 361 140</t>
  </si>
  <si>
    <t>B&amp;R/ERE/LOI/71008/NDT</t>
  </si>
  <si>
    <t>LOI for NDT Works at RIL, Jamnagar</t>
  </si>
  <si>
    <t>LOC for NDT works at DTA /SEZ area for J3 Project at RIL's Refinery Jamnagar</t>
  </si>
  <si>
    <t>PLL/LOI/RIL/J3-MECH/EIS/001</t>
  </si>
  <si>
    <t>RELIANCE INDUSTRIES LIMITED
Reliance Corporate IT Park Limited, 
Block 7B , 1st Floor,Thane Belapur Road , 
Ghansoli, Navi Mumbai-400701, 
MAHARASHTRA,  INDIA</t>
  </si>
  <si>
    <t>CCM/128582</t>
  </si>
  <si>
    <t xml:space="preserve">Radiography &amp; Stress relieving at Nagothane </t>
  </si>
  <si>
    <t>Nagothane</t>
  </si>
  <si>
    <t>Albanna Engineering (India) Pvt. Ltd.
XIV 305 A4 (4), 3E, Noel Focus
Sea Port Air Port Road, 
CSEZ P.O, Kakkanad, Cochin 682 037
Kerala, India</t>
  </si>
  <si>
    <t>Service order for Radiography services (VGO-HDT &amp; DHDT ) at BPCL IREP - Kochi Refinery</t>
  </si>
  <si>
    <t>BPCL IREP - Kochi Refinery</t>
  </si>
  <si>
    <t xml:space="preserve">Kochi </t>
  </si>
  <si>
    <t>ABE1/IXAR/WO-40/14</t>
  </si>
  <si>
    <t>NDT Services for construction work at Gas development project - Viramgam Terminal (VGT), Gujarat &amp; Rageshwari Gas Terminal (RGT), Rajasthan</t>
  </si>
  <si>
    <t>Construction work at Gas development project - Viramgam Terminal (VGT), Gujarat &amp; Rageshwari Gas Terminal (RGT), Rajasthan</t>
  </si>
  <si>
    <t>Viramgam / Regswshwari (Rajasthan)</t>
  </si>
  <si>
    <t>Rajasthan/7400016261</t>
  </si>
  <si>
    <t>Larsen &amp; Toubro Limited 
Gate No.1, Bldg NB1,4th floor
Powai Campus
Mumbai-400072</t>
  </si>
  <si>
    <t>PEW/880924/KORGAONKA</t>
  </si>
  <si>
    <t>Radiography work at Powai Campus</t>
  </si>
  <si>
    <t>Larsen &amp; Toubro Ltd 
Heavy Engineering E-6 Bldg, 
1st Floor, Gate No.1, 
Powai Campus, Saki Vihar Road
Mumbai-400072</t>
  </si>
  <si>
    <t xml:space="preserve">RT Services (PC3 Project ) at your R&amp;C Mulund Premises. </t>
  </si>
  <si>
    <t>Our offer ref. no. IXAR/AA/MB/0558/07/14</t>
  </si>
  <si>
    <t>R &amp; C</t>
  </si>
  <si>
    <t>Mulund</t>
  </si>
  <si>
    <t>ISGEC Heavy Engg. Limited
Radaur Road,
Yamunanagar- 135 001.
HARYANA</t>
  </si>
  <si>
    <t>4506014086</t>
  </si>
  <si>
    <t>AUTO UT OF CLOSING SEAM - PE-1659</t>
  </si>
  <si>
    <t>PE-1659</t>
  </si>
  <si>
    <t>Larsen &amp; Toubro
Gate No-1, HED, FPEX,
Subcontracting Cell,
North Block-1, 4th Floor.</t>
  </si>
  <si>
    <t>Chambal Fertiliser,</t>
  </si>
  <si>
    <t>Our offer ref. no. IXAR/MB/MB/0919/12/14</t>
  </si>
  <si>
    <t>Plant Job (Ammonia Converter, CFCL Gadepan Project )</t>
  </si>
  <si>
    <t>Radiography with Co-60 during repair of Ammonia Converter, CFCL Gadepan</t>
  </si>
  <si>
    <t>PEW/231270/VIRKAR PR</t>
  </si>
  <si>
    <t>7612356.94</t>
  </si>
  <si>
    <t>project over</t>
  </si>
  <si>
    <t>QCX-F/1207/28/14</t>
  </si>
  <si>
    <t>11846816</t>
  </si>
  <si>
    <t>1500000</t>
  </si>
  <si>
    <t>SM/11121415500065</t>
  </si>
  <si>
    <t xml:space="preserve">Rate contract for x-ray/gamma ray Radiography work at our kalol works </t>
  </si>
  <si>
    <t>Inox India Limited</t>
  </si>
  <si>
    <t xml:space="preserve">Kalol </t>
  </si>
  <si>
    <t>FAB-TECH WORKS &amp; CONSTRUCTIONS PVT. LTD.
611-616, Swastik Disa Business Park
6th Floor, LBS Marg, 
Behind Vadhani Ind. Estate, 
Ghatkopar(W) Mumbai - 400086</t>
  </si>
  <si>
    <t>Radiography Service for 3 nos. x 88 M (OAL) x 8 M (D) Mounded Bullets at IPPL Haldia Site Project.</t>
  </si>
  <si>
    <t>P-2058/IXAR/SRQ/07</t>
  </si>
  <si>
    <t>IPPL (Indianoil Petronas Pvt. Ltd.)</t>
  </si>
  <si>
    <t>IPPL Haldia Project.</t>
  </si>
  <si>
    <t>KKSEPL/WO/035/14-15</t>
  </si>
  <si>
    <t xml:space="preserve">Radiography work using Co-60 LSTK-C Project at Paradip Refinery </t>
  </si>
  <si>
    <t xml:space="preserve">LSTK-C Project at Paradip Refinery </t>
  </si>
  <si>
    <t xml:space="preserve">Paradip Refinery </t>
  </si>
  <si>
    <t xml:space="preserve">Kamlesh Kumar Singh Engineers Pvt. Ltd.
H No. 112, Refinery Township Road,
Opp Shiv Deep Public School
VPO Dadlana,
Panipat - 132140
Haryana
</t>
  </si>
  <si>
    <t>OFFSHORE INFRASTRUCTURES LIMITED.Plot No.D-28/15 ( MIDC),TTC Industrial Area Turbhe ,Near Raj ENG Pump,Navi Mumbai -400 705</t>
  </si>
  <si>
    <t>OIL/3095/14-15/WO/0065</t>
  </si>
  <si>
    <t xml:space="preserve">Radiography by close Proximity using safe rad at BPCL CDU/VDU Kochi Site </t>
  </si>
  <si>
    <t>BPCL CDU/VDU Kochi Project</t>
  </si>
  <si>
    <t>Corrtech International Pvt Ltd, 
Ahmedabad, India</t>
  </si>
  <si>
    <t>Carrying out the NDT Service for PHDPL Group-B Project of M/s. IOCL</t>
  </si>
  <si>
    <t>PHDPL Group-B Project</t>
  </si>
  <si>
    <t>Paradip Haldia Durgapur</t>
  </si>
  <si>
    <t>CIPL/PHDPL/LOI-IXAR/001</t>
  </si>
  <si>
    <t>Penta Contractors Pvt. Ltd.
21, 2nd Floor, NEO Square, 
P.N.Marg, Near Income Tax Office, 
Jamnagar - 361 008
Gujarat</t>
  </si>
  <si>
    <t>805020</t>
  </si>
  <si>
    <t>PCPL/RIL/J3/PFS4</t>
  </si>
  <si>
    <t>RT work at our PFS-4 site at Reliance, Jamnagar.</t>
  </si>
  <si>
    <t>PCPL/PFS4SSRVC/RT/02</t>
  </si>
  <si>
    <t>Advance Infrastructures Pvt. Ltd.
3 rd Floor, Pinnacle Square, Near Vasna Jakat Naka, Vasna Bhayali Road, Vadodara-390015.
Vadodara,
Gujarat, India.</t>
  </si>
  <si>
    <t>Installation of  8" NB Pipeline across Narmada River in Gujarat of M/s. ONGC</t>
  </si>
  <si>
    <t>AIPL/1035/IXAR/WO-02</t>
  </si>
  <si>
    <t>Gujarat</t>
  </si>
  <si>
    <t xml:space="preserve">Pipeline across Narmada River in Gujarat </t>
  </si>
  <si>
    <t>TPR-3400002461</t>
  </si>
  <si>
    <t>RT (Co-60) Services along with equipment &amp; crew for LS &amp; CS weld joints of W.O. No. 746-E-10, 743-E-40 A/B/C and 743-E-50 A/B/C, 744-E-30 &amp; 757-E-20 B/C/D &amp; 757-E-30 A/B/C/D at out Tarapur / Velgaon.</t>
  </si>
  <si>
    <t>W.O. No. 746-E-10, 743-E-40 A/B/C and 743-E-50 A/B/C, 744-E-30 &amp; 757-E-20 B/C/D &amp; 757-E-30 A/B/C/D at out Tarapur / Velgaon.</t>
  </si>
  <si>
    <t>RELIANCE INDUSTRIES LIMITEDReliance Corporate IT Park Limited, Block 7B , 1st Floor ,Thane Belapur Road , Ghansoli, Navi Mumbai-400701, MAHARASHTRA,  INDIA</t>
  </si>
  <si>
    <t>CCM/139495</t>
  </si>
  <si>
    <t>PATALGANGA</t>
  </si>
  <si>
    <t>RADIOGRAPHY SERVICES  CLOSED PROXIMITY &amp; STRESS RELIEVING AT PATALGANGA</t>
  </si>
  <si>
    <t>Haldia Nirman Projects Pvt. Ltd.
Plot No. 108 &amp; 109, Jibanananda Das Nagar
Brajanathchak
P.O. Haldia Port
P.S. Haldia, Dist : Purba Medinipur
Pin 721 605 (West Bengal)</t>
  </si>
  <si>
    <t>HNPL/IOCL-PIPE LINE/ MECH/14-15/W.O. - 08</t>
  </si>
  <si>
    <t xml:space="preserve">Radiography by close Proximity using safe rad at BPCL CDU/VDU -4 Mahul Site </t>
  </si>
  <si>
    <t>OIL/3097/14-15/WO/0085</t>
  </si>
  <si>
    <t>BPCL CDU/VDU -4 Mahul Project</t>
  </si>
  <si>
    <t xml:space="preserve">Mahul </t>
  </si>
  <si>
    <t>ISGEC Heavy Engineering Ltd.
A-4, Sector - 24
Noida- 201 301 (U.P.)
India</t>
  </si>
  <si>
    <t>Execution of Radiography work at BPCL, Kochi Refinery site</t>
  </si>
  <si>
    <t>BPCL, Kochi Refinery</t>
  </si>
  <si>
    <t>JE1054</t>
  </si>
  <si>
    <t>JSIW Infrastructure Pvt. Ltd.
D-901,Ganesh Meridian,Opp.Kargil Petrol  Pump,
Nr.Gujarat High Court,B/s Sola Fly Over,
S.G.Highway,Ahmedabad-380060</t>
  </si>
  <si>
    <t xml:space="preserve">NDT Work for Balance works for laying of Mainline For Paradip - Sambalpur - Raipur-Ranchi Pipeline Project (Group -A2 &amp; C2) of M/s IOCL </t>
  </si>
  <si>
    <t>JSIW/1103/2/IXAR/NDT/2014/GO-694</t>
  </si>
  <si>
    <t xml:space="preserve">Paradip - Sambalpur - Raipur-Ranchi Pipeline Project (Group -A2 &amp; C2) of M/s IOCL </t>
  </si>
  <si>
    <t>Plant job</t>
  </si>
  <si>
    <t xml:space="preserve">YOUR IXAR/BD/Q/170115/01/15 </t>
  </si>
  <si>
    <t>PHDPL</t>
  </si>
  <si>
    <t>Work order for NDT service for IOCL PHDPL projec, group-B</t>
  </si>
  <si>
    <t>W.O.NO:- AIE/PHDPL/10/2014</t>
  </si>
  <si>
    <t>39,52,600.00</t>
  </si>
  <si>
    <t>Remote field eleatromagnetic testing for PG Boiler of HGU at BORL Refinery.</t>
  </si>
  <si>
    <t>MADHYA PRADESH</t>
  </si>
  <si>
    <t>BORL</t>
  </si>
  <si>
    <t>4500020128</t>
  </si>
  <si>
    <t>1,05,000.00</t>
  </si>
  <si>
    <t>PLANT JOB</t>
  </si>
  <si>
    <t>WO No:3200002155/BME/B_KILN1/600002511</t>
  </si>
  <si>
    <t>2214000477</t>
  </si>
  <si>
    <t>4,37,886.00</t>
  </si>
  <si>
    <t>ENGINEERS INDIA LIMITED</t>
  </si>
  <si>
    <t>8574/LOA/KNM/14-15/1002</t>
  </si>
  <si>
    <t>4,80.000.00</t>
  </si>
  <si>
    <t>KOCHI</t>
  </si>
  <si>
    <t xml:space="preserve">BPCL </t>
  </si>
  <si>
    <t>TPR-3400002564</t>
  </si>
  <si>
    <t>2,78,046.00</t>
  </si>
  <si>
    <t>7700008908</t>
  </si>
  <si>
    <t>Oil and Natural Gas Corporation Ltd
7th floor, 11 High Office Complex,    
Sion Bandra Link Road, 
Mumbai 400 017</t>
  </si>
  <si>
    <t>Hiring of Ultrasonic Testing services for thickness measurement of piping and vessels for a period of 03 years.</t>
  </si>
  <si>
    <t xml:space="preserve">MR/MM/B&amp;S/SC-NDT/37/14-15 </t>
  </si>
  <si>
    <t>Offshore Plant Project</t>
  </si>
  <si>
    <t>Oil &amp; Natural Gas Corporation Ltd.
Mumbai High Asset, 609, Vasudhara Bhavan, 
Bandra (East), Mumbai – 400 051</t>
  </si>
  <si>
    <t xml:space="preserve">ONG/COL/HMM/CSR/UTSurvey/363/2014-15 </t>
  </si>
  <si>
    <t>Hiring of Non Destructive Testing services for offshore Platforms for Three years.</t>
  </si>
  <si>
    <t>Plant Project</t>
  </si>
  <si>
    <t xml:space="preserve">Bharat Oman Refineries Limited 
Post BORL Residential Complex, 
Bina – 470124 Dist-Sagar, 
Madhya Pradesh, India </t>
  </si>
  <si>
    <t xml:space="preserve">IOT Engineering Project Limited 
IOT House, 2nd Floor,Plot No. 15, 
CEAT Tyre Road, Nahur (W), Mumbai - 400 078 </t>
  </si>
  <si>
    <t>IOTEP/HB/C-118/AFE-199/WO-207/2015</t>
  </si>
  <si>
    <t>RT &amp; PWHT Services of 5x500 TPH CFBC Boilers at your Thermax Project, RIL, Hazira Site.</t>
  </si>
  <si>
    <t xml:space="preserve">5x500 TPH CFBC Boilers, Thermax Project, </t>
  </si>
  <si>
    <t xml:space="preserve">Hazira </t>
  </si>
  <si>
    <t>Kalpataru Power transmission Ltd 
71, Kalpataru Synergy 
(Opp- Hotel Grand Hyatt) 
Santacruz East, 
Mumbai-400055</t>
  </si>
  <si>
    <t>Non Destructive Testing (NDT) Works for PRRPL Group -A project of M/s. IOCL.</t>
  </si>
  <si>
    <t xml:space="preserve">PRRPL Group -A project </t>
  </si>
  <si>
    <t>2300105381</t>
  </si>
  <si>
    <t>Walchandnagar Industries Limited
Walchandnagar, Maharashtra, 413114, India</t>
  </si>
  <si>
    <t>Mod Hx &amp; Mandt Spares for RAPP 7 &amp; 8</t>
  </si>
  <si>
    <t>4500043746</t>
  </si>
  <si>
    <t>EddyCurrentTestingforMHEx-5TubeBun1</t>
  </si>
  <si>
    <t>Boroscopic inspection of Expansion in MH1</t>
  </si>
  <si>
    <t>4500043815</t>
  </si>
  <si>
    <t>Parbati Suppliers and Engginers
Fathepur, Asansol - 713 359
Dist : Burdwan (W.B.)</t>
  </si>
  <si>
    <t>NDT Services for IOCL PHDPL Project, Group - B</t>
  </si>
  <si>
    <t>PSE/PHDPL/CORRTECH/IOCL/01/2015</t>
  </si>
  <si>
    <t>HEC-388/WO/48/14-15</t>
  </si>
  <si>
    <t>JOB FOR NDT WORKS</t>
  </si>
  <si>
    <t>IEL-057/20147-2015</t>
  </si>
  <si>
    <t>6580/2020041500983</t>
  </si>
  <si>
    <t xml:space="preserve">BPCL-ASSAM </t>
  </si>
  <si>
    <t>DIBRUGARH</t>
  </si>
  <si>
    <t xml:space="preserve">BPCL, ASSAM </t>
  </si>
  <si>
    <t>IPL/KOL/BPCL/W.O/91/2015</t>
  </si>
  <si>
    <t xml:space="preserve">RT &amp; HT FOR 5*500 TPH CFBC BOILER AT THERMAX PROJECT RIL SITE HAZIRA </t>
  </si>
  <si>
    <t>HAZIRA</t>
  </si>
  <si>
    <t>RIL SITE HAZIRA</t>
  </si>
  <si>
    <t>9,60,861.00</t>
  </si>
  <si>
    <t xml:space="preserve">P0006802 </t>
  </si>
  <si>
    <t>HZW/426621/PVN</t>
  </si>
  <si>
    <t>4,89,91,207.00</t>
  </si>
  <si>
    <t>Carrying out RT SERVICES (C-60)Along with Equipment at BPCL Kochi .</t>
  </si>
  <si>
    <t>RT (Co-60) at BPCL Kochi</t>
  </si>
  <si>
    <t>L &amp; T Heavy Engineering
Hazira Manufacturing Complex
Post Bhatha
Dist Surat
Gujarat - 394 510</t>
  </si>
  <si>
    <t>NDT for Revamp of FCCU Reactor, Regenerator and External riser at IOCL, Gujarat</t>
  </si>
  <si>
    <t>IOCL, Gujarat Project</t>
  </si>
  <si>
    <t>IFFCO  Phulpur  Unit
Allahabad  -  212 404</t>
  </si>
  <si>
    <t>Radiogrpahy work at IFFCO Phulpur Unit with Co-60 source</t>
  </si>
  <si>
    <t>Phulpur (U.P)</t>
  </si>
  <si>
    <t>IFFCO Phulpur Project</t>
  </si>
  <si>
    <t>Binani Cement Ltd.
Binanigram, Pindwara -307031
District - Sirohi (Rajasthan)</t>
  </si>
  <si>
    <t>NDT Services (UT/MT/PT) at your Rajasthan Premises.</t>
  </si>
  <si>
    <t>Binani Cement</t>
  </si>
  <si>
    <t>Abiram Construction Company 
30-MIG, Sada Colony, Raghogarh, Distt. Guna–473226</t>
  </si>
  <si>
    <t>RT work at your Gujarat site.</t>
  </si>
  <si>
    <t>Hiring of Agency for Training &amp; Certification of TOFD and PAUT.</t>
  </si>
  <si>
    <t>Training &amp; Certification course</t>
  </si>
  <si>
    <t>IFGL Exports Limited 
Plot No. 638 -644, Kandla Special Economic Zone,
PO- Gandhidham, Dist :Kutch, Gujarat-370230, INDIA</t>
  </si>
  <si>
    <t>Kutch, Gujarat</t>
  </si>
  <si>
    <t xml:space="preserve">NDT Services RT - Phulpur Unit </t>
  </si>
  <si>
    <t>NDT Services RT - Phulpur unit</t>
  </si>
  <si>
    <t>2300105018 (Rev.2)</t>
  </si>
  <si>
    <t xml:space="preserve">Fabtech Projects &amp; Engineers Ltd. 
J-504 M.I.D.C Bhosari
Pune
</t>
  </si>
  <si>
    <t xml:space="preserve">Adorn Infra Energy private limited
B-36/10 A-5, Kaivalya Dham Ext. 
Durga Kund Varanasi
U.P., India </t>
  </si>
  <si>
    <t xml:space="preserve">Indus Projects Ltd.
Marol Naka, M.Vasanjee Road,
Andheri(E),Mumbai - 400 059
</t>
  </si>
  <si>
    <t xml:space="preserve">Hi Tech Engineering Corporation India Pvt.Ltd
G-16, 17, M.I.D.C.
Baramati, Dist. Pune   
Maharashtra State, India
</t>
  </si>
  <si>
    <t>Indian Oil Corporation Limited 
P.O. : Haldia Oil Refinery
Dist : Purba Medinipur
Pin :  721 606</t>
  </si>
  <si>
    <t>24396591</t>
  </si>
  <si>
    <t xml:space="preserve">Haldia </t>
  </si>
  <si>
    <t>Haldia Refinery Project</t>
  </si>
  <si>
    <t>STCS/14-15/PO/010R</t>
  </si>
  <si>
    <t>Ir - 192 Radiography work for 3 Nos. Horton sphere at BPCL, Assam</t>
  </si>
  <si>
    <t xml:space="preserve">Order for Weld Joint Radiography </t>
  </si>
  <si>
    <t xml:space="preserve">ARC IRIS for Heat Exchanger Tubes </t>
  </si>
  <si>
    <t>GSFC</t>
  </si>
  <si>
    <t>Corrtech Energy Limited,
Shahdol, MP.</t>
  </si>
  <si>
    <t>Amlapuram</t>
  </si>
  <si>
    <t>NRP/GAIL-EIL/Satluj/12-140/502  Amendment 1</t>
  </si>
  <si>
    <t xml:space="preserve">Amlapuram &amp; Ramachandrapuram </t>
  </si>
  <si>
    <t>Ludhiyana (Angul)</t>
  </si>
  <si>
    <t>Chakan</t>
  </si>
  <si>
    <t>Kota &amp; Phagi</t>
  </si>
  <si>
    <t>Falna</t>
  </si>
  <si>
    <t>Haldiya</t>
  </si>
  <si>
    <t>RIL J3, Jamnagar</t>
  </si>
  <si>
    <t>Perunagar</t>
  </si>
  <si>
    <t>Raipur</t>
  </si>
  <si>
    <t>Patalganga</t>
  </si>
  <si>
    <t>Sambalpur</t>
  </si>
  <si>
    <t>LRUT</t>
  </si>
  <si>
    <t>Rashtriya Chemicals &amp; Fertilizers Limited 
Thal Taluka : Alibag, Dist : Raigad
Maharashtra, Pin  402 208</t>
  </si>
  <si>
    <t xml:space="preserve">TH/MES/ABW/C-12/WR-26315038  </t>
  </si>
  <si>
    <t>Work order for the job of  Radiography &amp; Stress Relieving jobs in various plants, at RCF, Thal</t>
  </si>
  <si>
    <t>RCF</t>
  </si>
  <si>
    <t>Thal</t>
  </si>
  <si>
    <t xml:space="preserve">Various plants job, at RCF, Thal </t>
  </si>
  <si>
    <t xml:space="preserve">Gujarat Narmada Valley fertilizers &amp; chemicals 
P.O.Narmadanagar-392015, Dist. Bharuch, Gujarat, India </t>
  </si>
  <si>
    <t>1J/3OM/31150842</t>
  </si>
  <si>
    <t>RELIANCE INDUSTRIES LIMITED
VILLAGE MEGHPAR / PADANA, 
TALUKA: LALPUR,
DISTRICT: JAMNAGAR 
JAMNAGAR-361280, GUJARAT,</t>
  </si>
  <si>
    <t xml:space="preserve">Radiography work at ZRTF PH-1-SEZ Os Us, J3 Project </t>
  </si>
  <si>
    <t xml:space="preserve">ZRTF PH-1-SEZ Os Us, J3 Project </t>
  </si>
  <si>
    <t>Across Solani River by HDD Project</t>
  </si>
  <si>
    <t>Haridwar, Yogpeeth</t>
  </si>
  <si>
    <t>Installation of  16" Pipeline Across Solani River by HDD of M/s. Gail</t>
  </si>
  <si>
    <t>AIPL/1038/IXAR/WO-03</t>
  </si>
  <si>
    <t>AIPL/1030/IXAR/WO-02</t>
  </si>
  <si>
    <t>36" HDD works on BNPL at Yamuna for Integrity Check &amp; PMC -  KG Basin Project.</t>
  </si>
  <si>
    <t>KG Basin Project.</t>
  </si>
  <si>
    <t>Saharanpur, U.P.</t>
  </si>
  <si>
    <t>Doosan Power Systems India Pvt. Ltd.
18/2a, Sennerkuppam
By Pass Road
Poonamallee, Chennai - 600 056
Tamil Nadu</t>
  </si>
  <si>
    <t>DPSI-Raipur-QC-2015/04/01</t>
  </si>
  <si>
    <t>Charges for RT &amp; UT Works at Chhattisgarh Thermal Power Project under Doosan Power System India Pvt. Ltd. (CTPP)</t>
  </si>
  <si>
    <t>Tarapur / Velgaon.</t>
  </si>
  <si>
    <t>ON CALL BASIS</t>
  </si>
  <si>
    <t>Local</t>
  </si>
  <si>
    <t>On call basis</t>
  </si>
  <si>
    <t xml:space="preserve">Hindustan Petroleum Corp. Ltd.,
Mumbai Refinery,
Bhikaji Damaji Patil Marg, 
Old Corridor Road, Mahul, 
Mumbai - 400074 </t>
  </si>
  <si>
    <t>15000128-OS-48002/AKA</t>
  </si>
  <si>
    <t xml:space="preserve">Saferad (SAFER) or SCAR skilled technicians including Dark room Technician </t>
  </si>
  <si>
    <t>TA2015: PR for Close Proximity</t>
  </si>
  <si>
    <t xml:space="preserve">14000950-OS-48002/NS </t>
  </si>
  <si>
    <t xml:space="preserve">Ultrasonic Internal Rotating Inspection System (IRIS) for Inspection of Ferromagnetic Tubes at HPCL, Mumbai Refinery during TA-2015 </t>
  </si>
  <si>
    <t xml:space="preserve">HPCL, Mumbai Refinery </t>
  </si>
  <si>
    <t>Indian Oil Corporation LimitedAssam Oil Division, DigboiPIN:-786171</t>
  </si>
  <si>
    <t>Close Proximity Radiography using 'SCAR (Small Controlled Area Radiography)/ Safe Rad technique ' during M&amp;I shutdown at DigboiRefinery.</t>
  </si>
  <si>
    <t>Digboai</t>
  </si>
  <si>
    <t>IOCl Digboai Refinery Project</t>
  </si>
  <si>
    <t>Balance Pipeline Laying Works of vijaipur - Kota Pipeline Project of M/s. Gail</t>
  </si>
  <si>
    <t>Vijaypur</t>
  </si>
  <si>
    <t>Vijaipur - Kota Pipeline Project</t>
  </si>
  <si>
    <t>Cairn India Ltd.</t>
  </si>
  <si>
    <t xml:space="preserve">Thumbli Water Pipeline Project </t>
  </si>
  <si>
    <t xml:space="preserve">NDT Services for Thumbli Water Pipeline Project on EPC basis” of M/s Cairn India Ltd. (CIL). </t>
  </si>
  <si>
    <t>Krishak Bharati Co-Operative Limited
PO : KRIBHCONGAR
Surat – 394 515
Gujarat, India</t>
  </si>
  <si>
    <t>KRIBHCO</t>
  </si>
  <si>
    <t>7001800</t>
  </si>
  <si>
    <t>ARC for ECT / RFET Testing at KRIBHCO.</t>
  </si>
  <si>
    <t>L&amp;T Hydrocarbon Engineering Limited
Mount Poonamallee Road, Post Box No.979
Manapakkam, Chennai - 600 089
Tamil Nadu, India</t>
  </si>
  <si>
    <t>LTHE/HCP/2014/RIL-ECSP-010</t>
  </si>
  <si>
    <t>LOI forRadiography testing Works for Ethylene Cryogenic Tanks-J3 Program, RIL Jamnagar</t>
  </si>
  <si>
    <t xml:space="preserve">RIL </t>
  </si>
  <si>
    <t>Ethylene Cryogenic Tanks J3 Project</t>
  </si>
  <si>
    <t>Bharat Petroleum Corporation Ltd.
Kochi Refinery
Ambalamugal
Kochi, Ernakulam
India – 682 302</t>
  </si>
  <si>
    <t>4505037207</t>
  </si>
  <si>
    <t>Ultrasonic thickness survey for offsite and plant piping for 2014-15</t>
  </si>
  <si>
    <t>NTPC Limited
(A Government of India Enterprise)
Badarpur Thermal Power Station
Badarpur
New Delhi
Delhi – 110 044 India</t>
  </si>
  <si>
    <t>NTPC</t>
  </si>
  <si>
    <t xml:space="preserve">4000144848-044-1010 </t>
  </si>
  <si>
    <t>Radiography work at BTPS</t>
  </si>
  <si>
    <t>Badarpur, New Delhi</t>
  </si>
  <si>
    <t>L&amp;T Hydrocarbon Engineering Limited 
SBHT Pipeline Project (ONGC 42" x 32.4mm WT )
Opp. Modi Resort, Near Umbrahat beach,
Taluka- jalalpore
Dist-Navsari
Gujarat - 396436</t>
  </si>
  <si>
    <t>NDT Work for SBHT Pipeline Project of M/s. ONGC, Hazira</t>
  </si>
  <si>
    <t xml:space="preserve">SBHT Pipeline Project </t>
  </si>
  <si>
    <t>LTHE/SBHT/LOI/0004</t>
  </si>
  <si>
    <t>Newton Engineering and Chemicals Ltd
864/B-4, GIDC, Makarpura
Baroda - 390 010, Gujarat</t>
  </si>
  <si>
    <t>Ravva / 460006310</t>
  </si>
  <si>
    <t>Cairn India Limited
DLF Atrial, Phase 2 
Jacaranda Marg, DLF City
Gurgaon 122022
Haryan</t>
  </si>
  <si>
    <t>Long Range UT Inspection for Raava Block</t>
  </si>
  <si>
    <t>Raava Project</t>
  </si>
  <si>
    <t>Mastek Engineering
#21 (Old # 10A) 1st Street
1st Floor, Thiruvenkatapuram Main Road
Choolaimedu, Chenna - 600 094</t>
  </si>
  <si>
    <t>Carrying out NDT works at VKPL Gail Project, Kota</t>
  </si>
  <si>
    <t>SMC/ME/VKPL/027/2015-16</t>
  </si>
  <si>
    <t xml:space="preserve">VE-RIL-PTA10-01 </t>
  </si>
  <si>
    <t>NDT work at RIL HAZIRA Site</t>
  </si>
  <si>
    <t>Vishal Enterprises
SF1,Sarthak Apartment, 
Opp Sargam Shopping Centre, Parle point, Surat</t>
  </si>
  <si>
    <t>Albanna Engineering
XIV 305 A4 (4), 3E, Noel Focus
Sea Port Air Port Road,
CSEZ P.O, Kakkanad
Cochin 682 037, Kerala, India.</t>
  </si>
  <si>
    <t xml:space="preserve">ABEI/IXAR/WO-8115 </t>
  </si>
  <si>
    <t>Service Order for UT ( TOFD &amp; PAUT ) Services ( VGO-HDT &amp; DHDT ) at BPCL IREP - KOCHI Refinery.</t>
  </si>
  <si>
    <t>BPCL IREP - KOCHI Refinery Project</t>
  </si>
  <si>
    <t>H'Reck Engineers Pvt. Ltd.
10, Krishna Kunj, 144/145, M. G. Road,
Ghatkopar (East), Mumbai - 400 077</t>
  </si>
  <si>
    <t>150146</t>
  </si>
  <si>
    <t>NDT Testing Radiography work at Cairn, Barmer (MPT &amp; Thumbli site).</t>
  </si>
  <si>
    <t>MPT &amp; Thumbli site</t>
  </si>
  <si>
    <t>Simen-tech(India) Pvt.Ltd.
H.O. : B-135, Indra Vihar
RIICO Colony, Kota - 324 005
Rajasthan.</t>
  </si>
  <si>
    <t>Radiography work at Kota site</t>
  </si>
  <si>
    <t>EIL</t>
  </si>
  <si>
    <t>STIPL/GAIL/WO-02/KOTA/2015-16</t>
  </si>
  <si>
    <t>Chatterjee Engineering
301, Crystal Fins, 19 Kirtikunj Society
Near Jeevan Bharti School
Karelibaug, Vadodara - 390 018</t>
  </si>
  <si>
    <t>BG Exploration and Production
India Limited
BG House, Lake Boulevard Road
Hiranandani Business Park, Powai
Mumbai - 400076, India</t>
  </si>
  <si>
    <t xml:space="preserve">BEML Limited
E M Division
BEML Nagar, Kolar Gold Fields - 563 115
Karnataka </t>
  </si>
  <si>
    <t>RADIANT ENGINEERS
Neptune Tower, 4th Floor 
Productivity Road, Alkapuri
Vadodara-390007(Guj).</t>
  </si>
  <si>
    <t>ECT, RFET, IRIS &amp; RVI Inspection job in CDU-II at HPCL-Visakhapatnam.</t>
  </si>
  <si>
    <t>RE/15-16/033</t>
  </si>
  <si>
    <t xml:space="preserve">Visakhapatnam </t>
  </si>
  <si>
    <t>HPCL-Visakhapatnam Shutdown in June 2015</t>
  </si>
  <si>
    <t>2214000282 (Amended 2 - dtd 21.04.2015</t>
  </si>
  <si>
    <t>2300103928 ( Amended 4 dtd. 03.06.2015 )</t>
  </si>
  <si>
    <t>Thermax Engineering Construction Company Ltd.
Energy House, D-II Block
Plot No. 38 &amp; 39, MIDC Area
Chinchwad
PUne - 411 019</t>
  </si>
  <si>
    <t>910001223</t>
  </si>
  <si>
    <t>Radiography work of 5 X 500 TPH CFBC Boiler at M/s. Reliance Utilities &amp; Power Pvt. Ltd., Hazira Gujarat</t>
  </si>
  <si>
    <t xml:space="preserve">Reliance Utilities &amp; Power Pvt. Ltd., </t>
  </si>
  <si>
    <t>Mastek Engineering 
21 ( Old 10 A ), 1st Street, 1st Floor, Thiruvenkatapuram Main Road
Choolaimedu
Chennai - 600 094</t>
  </si>
  <si>
    <t>Rajahmundry</t>
  </si>
  <si>
    <t>NFCL P/L GAIL Project at KG Basin.</t>
  </si>
  <si>
    <t>NDT works for Replacement of 400 Mtrs Pipeline Section of 18" KJ Point - NFCL P/L GAIL Project at KG Basin, Rajahmundry</t>
  </si>
  <si>
    <t>SMC/ME/GAIL-RJY/109/2015-16</t>
  </si>
  <si>
    <t>BG Exploration and Production India Limited
BG House, Lake Boulevard Road
Hiranandani Business Park, PowaiMumbai400076India</t>
  </si>
  <si>
    <t>4500242850</t>
  </si>
  <si>
    <t>Radiography inspection is to be carried out of the Weld joint at Tapti Platform (ONGC, Offshore)</t>
  </si>
  <si>
    <t>Tapti Platform</t>
  </si>
  <si>
    <t>CGPL</t>
  </si>
  <si>
    <t>Coastal Gujarat Power Limited 
Tunda Vandh Road Tunda 
Village Mundra - Kutch 370435</t>
  </si>
  <si>
    <t>Service Contract for Eddy Current Testing of HP Heaters" for our 4000 MW UMPP, CGPL Site, Mundra</t>
  </si>
  <si>
    <t>CGPL/MMD/U08/96/2015-16 (Amended dtd. 19.03.2015)</t>
  </si>
  <si>
    <t>Mundra</t>
  </si>
  <si>
    <t>Zillion Infraprojects Pvt. Ltd. 
5th Floor Anushka Tower
Plot No -2 ,Garg Trade Centre, 
Rohini Sector -11,New Delhi -110085</t>
  </si>
  <si>
    <t>WO/ZIPL/IXAR/BPCL-KOCHI/2015-16/57</t>
  </si>
  <si>
    <t>UT - TOFD/PAUT Services at our project BPCL IREP-Kochi Refinery Site</t>
  </si>
  <si>
    <t>BPCL IREP-Kochi Refinery Project</t>
  </si>
  <si>
    <t>IOTEP/HB/C-118/AFE-199/WO-207/2015 (Amend - 2 dtd.17.06.2015 )</t>
  </si>
  <si>
    <t xml:space="preserve">RCC/15-16/32 </t>
  </si>
  <si>
    <t>WORK ORDER  FOR RADIOGRAPHY OF SHUTDOWN PIPING JOB AT BELLARY SITE, TOTANGALLU, KARNATAKA.</t>
  </si>
  <si>
    <t xml:space="preserve">PLN Construction Ltd
Plot No - 95 , Sector - 32
Institutional Area
Gurgaon - 122001
</t>
  </si>
  <si>
    <t>Radiographic &amp; Inspection work for KG Basin Pipeline Project from Gail</t>
  </si>
  <si>
    <t>PLN/GAIL/GODAVARI/08/14-15/Rev 0</t>
  </si>
  <si>
    <t>VE/RIL-PTA10/06</t>
  </si>
  <si>
    <t>Induction heating unit no. 1  (with Opertor in Both 12 Hrs. Shift</t>
  </si>
  <si>
    <t xml:space="preserve">Sasan Power Limited
6 X 660 MW Sasan Ultra Mega Power Project
Reliance Power Sasan
Siddhikhurd, Post Office Tiyara
Dist-Singrauli
Pin : 486 886, Madhya Pradesh </t>
  </si>
  <si>
    <t xml:space="preserve">Reliance Power </t>
  </si>
  <si>
    <t>Singrauli (M. P. )</t>
  </si>
  <si>
    <t>Inox India Limited - Kalol 
(U-12)Survey No. 192/1 P2, 
Boru Road,Village : Katol, Tal : Kalol Dist Panchmahal 380330 DIST: PanchmahalKalol</t>
  </si>
  <si>
    <t>JVS Engineers 
A-1/33, GIDC, Bank of Baroda Lane, Makarpura, Vadodara – 390 010.</t>
  </si>
  <si>
    <t xml:space="preserve">SPL/RT/2015/31511151   </t>
  </si>
  <si>
    <t xml:space="preserve">Radiography Services for Boiler Tubes at Sasan Power Limited  </t>
  </si>
  <si>
    <t>Randhawa Construction Company
203, 204-Shivang, 12-Shivmahal Society
Old Padra Road
Vadodara - 390007</t>
  </si>
  <si>
    <t>JPOCL Project</t>
  </si>
  <si>
    <t>Bellary site</t>
  </si>
  <si>
    <t>KG Basin Pipeline Project from Gail</t>
  </si>
  <si>
    <t>East Godavari</t>
  </si>
  <si>
    <t>Vishal Enterprise
SF1 Sarhtak Appartment , Opp Sargam Shopping Center, Parle Point , Near Coffee Culture, Surat</t>
  </si>
  <si>
    <t>OSBL PTA 10 Piping Project</t>
  </si>
  <si>
    <t>Cairn Energy India Pty Limited
New Project Office,
Mangala Processing Terminal,
Village Nagana, Via # Kawas, N H 112, Barmer, HO, Barmer - 344 001, Rajasthan</t>
  </si>
  <si>
    <t>Jaihind Project Limited.
5th Floor, Shanti Arcade, ACE Crossing
132 ft Ring Road
Naranpura, Ahmedabad - 380 013.</t>
  </si>
  <si>
    <t xml:space="preserve"> </t>
  </si>
</sst>
</file>

<file path=xl/styles.xml><?xml version="1.0" encoding="utf-8"?>
<styleSheet xmlns="http://schemas.openxmlformats.org/spreadsheetml/2006/main">
  <numFmts count="3">
    <numFmt numFmtId="164" formatCode="_(* #,##0.00_);_(* \(#,##0.00\);_(* &quot;-&quot;??_);_(@_)"/>
    <numFmt numFmtId="165" formatCode="[$-409]d\-mmm\-yyyy;@"/>
    <numFmt numFmtId="166" formatCode="[$-409]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"/>
      <color theme="1"/>
      <name val="Bookman Old Style"/>
      <family val="1"/>
    </font>
    <font>
      <b/>
      <sz val="20"/>
      <color theme="1"/>
      <name val="Bookman Old Style"/>
      <family val="1"/>
    </font>
    <font>
      <sz val="11.5"/>
      <color theme="1"/>
      <name val="Bookman Old Style"/>
      <family val="1"/>
    </font>
    <font>
      <b/>
      <sz val="11.5"/>
      <color indexed="8"/>
      <name val="Bookman Old Style"/>
      <family val="1"/>
    </font>
    <font>
      <sz val="11.5"/>
      <name val="Bookman Old Style"/>
      <family val="1"/>
    </font>
    <font>
      <u/>
      <sz val="11"/>
      <color theme="10"/>
      <name val="Calibri"/>
      <family val="2"/>
    </font>
    <font>
      <u/>
      <sz val="11.5"/>
      <color theme="10"/>
      <name val="Bookman Old Style"/>
      <family val="1"/>
    </font>
    <font>
      <sz val="11.5"/>
      <color indexed="8"/>
      <name val="Bookman Old Style"/>
      <family val="1"/>
    </font>
    <font>
      <b/>
      <sz val="11.5"/>
      <name val="Bookman Old Style"/>
      <family val="1"/>
    </font>
    <font>
      <b/>
      <sz val="11.5"/>
      <color theme="1"/>
      <name val="Bookman Old Style"/>
      <family val="1"/>
    </font>
    <font>
      <u/>
      <sz val="11.5"/>
      <color theme="1"/>
      <name val="Bookman Old Style"/>
      <family val="1"/>
    </font>
    <font>
      <sz val="11"/>
      <color theme="1"/>
      <name val="Bookman Old Style"/>
      <family val="1"/>
    </font>
    <font>
      <sz val="11.5"/>
      <color theme="1"/>
      <name val="Calibri"/>
      <family val="2"/>
      <scheme val="minor"/>
    </font>
    <font>
      <u/>
      <sz val="11.5"/>
      <color theme="1"/>
      <name val="Calibri"/>
      <family val="2"/>
    </font>
    <font>
      <b/>
      <sz val="12"/>
      <color theme="1"/>
      <name val="Bookman Old Style"/>
      <family val="1"/>
    </font>
    <font>
      <u/>
      <sz val="11"/>
      <color theme="1"/>
      <name val="Calibri"/>
      <family val="2"/>
    </font>
    <font>
      <sz val="14"/>
      <color theme="1"/>
      <name val="Bookman Old Style"/>
      <family val="1"/>
    </font>
    <font>
      <b/>
      <sz val="11"/>
      <color theme="1"/>
      <name val="Bookman Old Style"/>
      <family val="1"/>
    </font>
    <font>
      <u/>
      <sz val="12"/>
      <color theme="1"/>
      <name val="Bookman Old Style"/>
      <family val="1"/>
    </font>
    <font>
      <b/>
      <sz val="10.5"/>
      <color theme="1"/>
      <name val="Bookman Old Style"/>
      <family val="1"/>
    </font>
    <font>
      <sz val="10.5"/>
      <color theme="1"/>
      <name val="Bookman Old Style"/>
      <family val="1"/>
    </font>
    <font>
      <sz val="10.5"/>
      <color theme="1" tint="4.9989318521683403E-2"/>
      <name val="Bookman Old Style"/>
      <family val="1"/>
    </font>
    <font>
      <sz val="10.5"/>
      <color indexed="8"/>
      <name val="Bookman Old Style"/>
      <family val="1"/>
    </font>
    <font>
      <sz val="10.5"/>
      <name val="Bookman Old Style"/>
      <family val="1"/>
    </font>
    <font>
      <sz val="11"/>
      <name val="Bookman Old Style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5" fontId="7" fillId="0" borderId="0" applyNumberFormat="0" applyFill="0" applyBorder="0" applyAlignment="0" applyProtection="0">
      <alignment vertical="top"/>
      <protection locked="0"/>
    </xf>
  </cellStyleXfs>
  <cellXfs count="437">
    <xf numFmtId="0" fontId="0" fillId="0" borderId="0" xfId="0"/>
    <xf numFmtId="1" fontId="19" fillId="2" borderId="6" xfId="0" applyNumberFormat="1" applyFont="1" applyFill="1" applyBorder="1" applyAlignment="1">
      <alignment horizontal="center" vertical="center" wrapText="1"/>
    </xf>
    <xf numFmtId="165" fontId="19" fillId="2" borderId="6" xfId="0" applyNumberFormat="1" applyFont="1" applyFill="1" applyBorder="1" applyAlignment="1">
      <alignment vertical="center" wrapText="1"/>
    </xf>
    <xf numFmtId="165" fontId="19" fillId="2" borderId="6" xfId="0" applyNumberFormat="1" applyFont="1" applyFill="1" applyBorder="1" applyAlignment="1">
      <alignment horizontal="center" vertical="center" wrapText="1"/>
    </xf>
    <xf numFmtId="165" fontId="19" fillId="2" borderId="6" xfId="0" applyNumberFormat="1" applyFont="1" applyFill="1" applyBorder="1" applyAlignment="1">
      <alignment wrapText="1"/>
    </xf>
    <xf numFmtId="165" fontId="19" fillId="2" borderId="6" xfId="0" applyNumberFormat="1" applyFont="1" applyFill="1" applyBorder="1" applyAlignment="1" applyProtection="1">
      <alignment horizontal="center" vertical="center" wrapText="1"/>
      <protection locked="0"/>
    </xf>
    <xf numFmtId="164" fontId="19" fillId="2" borderId="6" xfId="1" applyFont="1" applyFill="1" applyBorder="1" applyAlignment="1">
      <alignment horizontal="right" vertical="center" wrapText="1"/>
    </xf>
    <xf numFmtId="1" fontId="13" fillId="0" borderId="6" xfId="0" applyNumberFormat="1" applyFont="1" applyFill="1" applyBorder="1" applyAlignment="1">
      <alignment horizontal="center" vertical="center"/>
    </xf>
    <xf numFmtId="165" fontId="13" fillId="0" borderId="6" xfId="0" applyNumberFormat="1" applyFont="1" applyFill="1" applyBorder="1" applyAlignment="1">
      <alignment vertical="center" wrapText="1"/>
    </xf>
    <xf numFmtId="165" fontId="13" fillId="0" borderId="6" xfId="0" applyNumberFormat="1" applyFont="1" applyFill="1" applyBorder="1" applyAlignment="1">
      <alignment horizontal="center" vertical="center" wrapText="1"/>
    </xf>
    <xf numFmtId="165" fontId="13" fillId="0" borderId="6" xfId="0" applyNumberFormat="1" applyFont="1" applyFill="1" applyBorder="1" applyAlignment="1">
      <alignment wrapText="1"/>
    </xf>
    <xf numFmtId="165" fontId="13" fillId="0" borderId="6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vertical="center" wrapText="1"/>
    </xf>
    <xf numFmtId="2" fontId="13" fillId="0" borderId="6" xfId="0" applyNumberFormat="1" applyFont="1" applyFill="1" applyBorder="1" applyAlignment="1">
      <alignment horizontal="right" vertical="center" wrapText="1"/>
    </xf>
    <xf numFmtId="2" fontId="4" fillId="0" borderId="0" xfId="0" applyNumberFormat="1" applyFont="1" applyFill="1" applyBorder="1" applyAlignment="1">
      <alignment horizontal="right" vertical="center" wrapText="1"/>
    </xf>
    <xf numFmtId="2" fontId="4" fillId="0" borderId="0" xfId="0" applyNumberFormat="1" applyFont="1" applyFill="1" applyAlignment="1">
      <alignment vertical="center"/>
    </xf>
    <xf numFmtId="2" fontId="11" fillId="0" borderId="0" xfId="0" applyNumberFormat="1" applyFont="1" applyFill="1" applyAlignment="1">
      <alignment horizontal="center" vertical="center" wrapText="1"/>
    </xf>
    <xf numFmtId="4" fontId="4" fillId="0" borderId="0" xfId="0" applyNumberFormat="1" applyFont="1" applyFill="1" applyAlignment="1">
      <alignment vertical="center"/>
    </xf>
    <xf numFmtId="165" fontId="11" fillId="0" borderId="0" xfId="0" applyNumberFormat="1" applyFont="1" applyFill="1" applyAlignment="1">
      <alignment horizontal="center" vertical="center" wrapText="1"/>
    </xf>
    <xf numFmtId="165" fontId="12" fillId="0" borderId="0" xfId="2" applyFont="1" applyFill="1" applyBorder="1" applyAlignment="1" applyProtection="1">
      <alignment horizontal="justify" vertical="center" wrapText="1"/>
    </xf>
    <xf numFmtId="165" fontId="12" fillId="0" borderId="0" xfId="2" applyNumberFormat="1" applyFont="1" applyFill="1" applyBorder="1" applyAlignment="1" applyProtection="1">
      <alignment horizontal="center" vertical="center" wrapText="1"/>
    </xf>
    <xf numFmtId="165" fontId="4" fillId="0" borderId="0" xfId="0" applyNumberFormat="1" applyFont="1" applyFill="1" applyAlignment="1">
      <alignment horizontal="center" wrapText="1"/>
    </xf>
    <xf numFmtId="165" fontId="4" fillId="0" borderId="0" xfId="0" applyNumberFormat="1" applyFont="1" applyFill="1" applyAlignment="1">
      <alignment vertical="center"/>
    </xf>
    <xf numFmtId="0" fontId="11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vertical="justify" wrapText="1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165" fontId="4" fillId="0" borderId="0" xfId="0" applyNumberFormat="1" applyFont="1" applyFill="1" applyAlignment="1">
      <alignment horizontal="justify" vertical="center" wrapText="1"/>
    </xf>
    <xf numFmtId="165" fontId="4" fillId="0" borderId="0" xfId="0" applyNumberFormat="1" applyFont="1" applyFill="1" applyAlignment="1">
      <alignment wrapText="1"/>
    </xf>
    <xf numFmtId="165" fontId="4" fillId="0" borderId="0" xfId="0" applyNumberFormat="1" applyFont="1" applyFill="1" applyAlignment="1">
      <alignment vertical="center" wrapText="1"/>
    </xf>
    <xf numFmtId="165" fontId="4" fillId="0" borderId="0" xfId="0" applyNumberFormat="1" applyFont="1" applyFill="1" applyAlignment="1">
      <alignment horizontal="center" vertical="center"/>
    </xf>
    <xf numFmtId="164" fontId="4" fillId="0" borderId="0" xfId="1" applyFont="1" applyFill="1" applyAlignment="1">
      <alignment vertical="center"/>
    </xf>
    <xf numFmtId="165" fontId="11" fillId="0" borderId="4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vertical="center" wrapText="1"/>
    </xf>
    <xf numFmtId="165" fontId="11" fillId="0" borderId="4" xfId="0" applyNumberFormat="1" applyFont="1" applyFill="1" applyBorder="1" applyAlignment="1">
      <alignment vertical="center" wrapText="1"/>
    </xf>
    <xf numFmtId="165" fontId="11" fillId="0" borderId="5" xfId="0" applyNumberFormat="1" applyFont="1" applyFill="1" applyBorder="1" applyAlignment="1">
      <alignment horizontal="center" vertical="center" wrapText="1"/>
    </xf>
    <xf numFmtId="165" fontId="4" fillId="0" borderId="5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Alignment="1">
      <alignment vertical="justify" wrapText="1"/>
    </xf>
    <xf numFmtId="164" fontId="4" fillId="0" borderId="0" xfId="1" applyFont="1" applyFill="1" applyAlignment="1">
      <alignment vertical="center" wrapText="1"/>
    </xf>
    <xf numFmtId="0" fontId="13" fillId="0" borderId="6" xfId="0" applyFont="1" applyFill="1" applyBorder="1" applyAlignment="1"/>
    <xf numFmtId="166" fontId="13" fillId="0" borderId="6" xfId="0" applyNumberFormat="1" applyFont="1" applyFill="1" applyBorder="1" applyAlignment="1">
      <alignment horizontal="center" vertical="center"/>
    </xf>
    <xf numFmtId="1" fontId="13" fillId="0" borderId="6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right" vertical="center" wrapText="1"/>
    </xf>
    <xf numFmtId="2" fontId="4" fillId="0" borderId="9" xfId="0" applyNumberFormat="1" applyFont="1" applyFill="1" applyBorder="1" applyAlignment="1">
      <alignment vertical="center"/>
    </xf>
    <xf numFmtId="2" fontId="11" fillId="0" borderId="5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Fill="1" applyBorder="1" applyAlignment="1">
      <alignment vertical="center"/>
    </xf>
    <xf numFmtId="165" fontId="12" fillId="0" borderId="5" xfId="2" applyFont="1" applyFill="1" applyBorder="1" applyAlignment="1" applyProtection="1">
      <alignment horizontal="justify" vertical="center" wrapText="1"/>
    </xf>
    <xf numFmtId="165" fontId="12" fillId="0" borderId="5" xfId="2" applyNumberFormat="1" applyFont="1" applyFill="1" applyBorder="1" applyAlignment="1" applyProtection="1">
      <alignment horizontal="center" vertical="center" wrapText="1"/>
    </xf>
    <xf numFmtId="165" fontId="4" fillId="0" borderId="5" xfId="0" applyNumberFormat="1" applyFont="1" applyFill="1" applyBorder="1" applyAlignment="1">
      <alignment horizontal="center" wrapText="1"/>
    </xf>
    <xf numFmtId="165" fontId="4" fillId="0" borderId="5" xfId="0" applyNumberFormat="1" applyFont="1" applyFill="1" applyBorder="1" applyAlignment="1">
      <alignment vertical="center"/>
    </xf>
    <xf numFmtId="2" fontId="4" fillId="0" borderId="5" xfId="0" applyNumberFormat="1" applyFont="1" applyFill="1" applyBorder="1" applyAlignment="1">
      <alignment vertical="center"/>
    </xf>
    <xf numFmtId="0" fontId="11" fillId="0" borderId="2" xfId="0" applyFont="1" applyFill="1" applyBorder="1" applyAlignment="1">
      <alignment horizontal="center"/>
    </xf>
    <xf numFmtId="0" fontId="13" fillId="0" borderId="6" xfId="0" applyFont="1" applyFill="1" applyBorder="1" applyAlignment="1">
      <alignment wrapText="1"/>
    </xf>
    <xf numFmtId="165" fontId="13" fillId="0" borderId="6" xfId="0" quotePrefix="1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center" vertical="center" wrapText="1"/>
    </xf>
    <xf numFmtId="165" fontId="12" fillId="0" borderId="5" xfId="2" applyNumberFormat="1" applyFont="1" applyFill="1" applyBorder="1" applyAlignment="1" applyProtection="1">
      <alignment vertical="center" wrapText="1"/>
    </xf>
    <xf numFmtId="165" fontId="4" fillId="0" borderId="2" xfId="0" applyNumberFormat="1" applyFont="1" applyFill="1" applyBorder="1" applyAlignment="1">
      <alignment vertical="center"/>
    </xf>
    <xf numFmtId="2" fontId="4" fillId="0" borderId="0" xfId="0" applyNumberFormat="1" applyFont="1" applyFill="1" applyAlignment="1">
      <alignment horizontal="center" vertical="center"/>
    </xf>
    <xf numFmtId="165" fontId="13" fillId="0" borderId="6" xfId="0" applyNumberFormat="1" applyFont="1" applyFill="1" applyBorder="1" applyAlignment="1">
      <alignment vertical="center"/>
    </xf>
    <xf numFmtId="164" fontId="4" fillId="0" borderId="5" xfId="1" applyFont="1" applyFill="1" applyBorder="1" applyAlignment="1">
      <alignment vertical="center"/>
    </xf>
    <xf numFmtId="2" fontId="4" fillId="0" borderId="0" xfId="0" quotePrefix="1" applyNumberFormat="1" applyFont="1" applyFill="1" applyAlignment="1">
      <alignment horizontal="center" vertical="center"/>
    </xf>
    <xf numFmtId="165" fontId="4" fillId="0" borderId="9" xfId="0" applyNumberFormat="1" applyFont="1" applyFill="1" applyBorder="1" applyAlignment="1">
      <alignment vertical="center"/>
    </xf>
    <xf numFmtId="0" fontId="13" fillId="0" borderId="6" xfId="0" applyFont="1" applyFill="1" applyBorder="1" applyAlignment="1">
      <alignment vertical="center" wrapText="1"/>
    </xf>
    <xf numFmtId="0" fontId="13" fillId="0" borderId="6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right"/>
    </xf>
    <xf numFmtId="2" fontId="4" fillId="0" borderId="9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left" vertical="center"/>
    </xf>
    <xf numFmtId="0" fontId="4" fillId="0" borderId="5" xfId="0" applyNumberFormat="1" applyFont="1" applyFill="1" applyBorder="1" applyAlignment="1">
      <alignment horizontal="center" vertical="center"/>
    </xf>
    <xf numFmtId="165" fontId="4" fillId="0" borderId="0" xfId="0" quotePrefix="1" applyNumberFormat="1" applyFont="1" applyFill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2" fontId="4" fillId="0" borderId="10" xfId="0" applyNumberFormat="1" applyFont="1" applyFill="1" applyBorder="1" applyAlignment="1">
      <alignment vertical="center"/>
    </xf>
    <xf numFmtId="2" fontId="4" fillId="0" borderId="6" xfId="0" applyNumberFormat="1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vertical="center"/>
    </xf>
    <xf numFmtId="165" fontId="4" fillId="0" borderId="6" xfId="0" applyNumberFormat="1" applyFont="1" applyFill="1" applyBorder="1" applyAlignment="1">
      <alignment horizontal="center" vertical="center" wrapText="1"/>
    </xf>
    <xf numFmtId="165" fontId="12" fillId="0" borderId="6" xfId="2" applyNumberFormat="1" applyFont="1" applyFill="1" applyBorder="1" applyAlignment="1" applyProtection="1">
      <alignment horizontal="justify" vertical="center" wrapText="1"/>
    </xf>
    <xf numFmtId="165" fontId="4" fillId="0" borderId="0" xfId="0" applyNumberFormat="1" applyFont="1" applyFill="1" applyBorder="1" applyAlignment="1">
      <alignment horizontal="center" wrapText="1"/>
    </xf>
    <xf numFmtId="165" fontId="4" fillId="0" borderId="0" xfId="0" applyNumberFormat="1" applyFont="1" applyFill="1" applyBorder="1" applyAlignment="1">
      <alignment vertical="center"/>
    </xf>
    <xf numFmtId="2" fontId="4" fillId="0" borderId="0" xfId="0" applyNumberFormat="1" applyFont="1" applyFill="1" applyBorder="1" applyAlignment="1">
      <alignment vertical="center"/>
    </xf>
    <xf numFmtId="164" fontId="11" fillId="0" borderId="0" xfId="1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13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12" fillId="0" borderId="0" xfId="2" applyNumberFormat="1" applyFont="1" applyFill="1" applyBorder="1" applyAlignment="1" applyProtection="1">
      <alignment vertical="justify" wrapText="1"/>
    </xf>
    <xf numFmtId="165" fontId="4" fillId="0" borderId="0" xfId="0" applyNumberFormat="1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justify" wrapText="1"/>
    </xf>
    <xf numFmtId="0" fontId="13" fillId="0" borderId="6" xfId="0" applyFont="1" applyFill="1" applyBorder="1" applyAlignment="1">
      <alignment horizontal="center" vertical="justify" wrapText="1"/>
    </xf>
    <xf numFmtId="2" fontId="13" fillId="0" borderId="6" xfId="0" applyNumberFormat="1" applyFont="1" applyFill="1" applyBorder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11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165" fontId="12" fillId="0" borderId="0" xfId="2" applyNumberFormat="1" applyFont="1" applyFill="1" applyBorder="1" applyAlignment="1" applyProtection="1">
      <alignment horizontal="justify" vertical="center" wrapText="1"/>
    </xf>
    <xf numFmtId="165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12" fillId="0" borderId="0" xfId="2" applyNumberFormat="1" applyFont="1" applyFill="1" applyBorder="1" applyAlignment="1" applyProtection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64" fontId="13" fillId="0" borderId="6" xfId="1" applyFont="1" applyFill="1" applyBorder="1" applyAlignment="1">
      <alignment horizontal="right" vertical="center" wrapText="1"/>
    </xf>
    <xf numFmtId="164" fontId="4" fillId="0" borderId="9" xfId="1" applyFont="1" applyFill="1" applyBorder="1" applyAlignment="1">
      <alignment horizontal="right" vertical="center" wrapText="1"/>
    </xf>
    <xf numFmtId="165" fontId="4" fillId="0" borderId="6" xfId="0" applyNumberFormat="1" applyFont="1" applyFill="1" applyBorder="1" applyAlignment="1">
      <alignment vertical="center"/>
    </xf>
    <xf numFmtId="0" fontId="13" fillId="0" borderId="6" xfId="0" applyFont="1" applyFill="1" applyBorder="1" applyAlignment="1">
      <alignment vertical="center"/>
    </xf>
    <xf numFmtId="2" fontId="4" fillId="0" borderId="9" xfId="0" applyNumberFormat="1" applyFont="1" applyFill="1" applyBorder="1" applyAlignment="1">
      <alignment horizontal="right" vertical="center"/>
    </xf>
    <xf numFmtId="0" fontId="4" fillId="0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11" fillId="0" borderId="0" xfId="0" quotePrefix="1" applyNumberFormat="1" applyFont="1" applyFill="1" applyAlignment="1">
      <alignment horizontal="center" vertical="center"/>
    </xf>
    <xf numFmtId="164" fontId="4" fillId="0" borderId="0" xfId="1" applyFont="1" applyFill="1" applyBorder="1" applyAlignment="1">
      <alignment horizontal="right" vertical="center" wrapText="1"/>
    </xf>
    <xf numFmtId="165" fontId="13" fillId="0" borderId="6" xfId="0" applyNumberFormat="1" applyFont="1" applyFill="1" applyBorder="1" applyAlignment="1">
      <alignment vertical="justify"/>
    </xf>
    <xf numFmtId="164" fontId="13" fillId="0" borderId="6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right" vertical="center"/>
    </xf>
    <xf numFmtId="1" fontId="4" fillId="0" borderId="6" xfId="0" applyNumberFormat="1" applyFont="1" applyFill="1" applyBorder="1" applyAlignment="1">
      <alignment horizontal="center" vertical="center"/>
    </xf>
    <xf numFmtId="165" fontId="4" fillId="0" borderId="6" xfId="0" applyNumberFormat="1" applyFont="1" applyFill="1" applyBorder="1" applyAlignment="1">
      <alignment vertical="center" wrapText="1"/>
    </xf>
    <xf numFmtId="165" fontId="4" fillId="0" borderId="6" xfId="0" applyNumberFormat="1" applyFont="1" applyFill="1" applyBorder="1" applyAlignment="1">
      <alignment wrapText="1"/>
    </xf>
    <xf numFmtId="165" fontId="4" fillId="0" borderId="6" xfId="0" applyNumberFormat="1" applyFont="1" applyFill="1" applyBorder="1" applyAlignment="1">
      <alignment horizontal="center" vertical="center"/>
    </xf>
    <xf numFmtId="164" fontId="4" fillId="0" borderId="6" xfId="1" applyFont="1" applyFill="1" applyBorder="1" applyAlignment="1">
      <alignment horizontal="right" vertical="center" wrapText="1"/>
    </xf>
    <xf numFmtId="164" fontId="4" fillId="0" borderId="0" xfId="1" applyFont="1" applyFill="1" applyAlignment="1">
      <alignment horizontal="right" vertical="center" wrapText="1"/>
    </xf>
    <xf numFmtId="2" fontId="13" fillId="0" borderId="6" xfId="0" applyNumberFormat="1" applyFont="1" applyFill="1" applyBorder="1" applyAlignment="1">
      <alignment wrapText="1"/>
    </xf>
    <xf numFmtId="164" fontId="4" fillId="0" borderId="0" xfId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vertical="center" wrapText="1"/>
    </xf>
    <xf numFmtId="0" fontId="13" fillId="0" borderId="6" xfId="0" quotePrefix="1" applyNumberFormat="1" applyFont="1" applyFill="1" applyBorder="1" applyAlignment="1">
      <alignment vertical="center" wrapText="1"/>
    </xf>
    <xf numFmtId="164" fontId="4" fillId="0" borderId="9" xfId="1" applyFont="1" applyFill="1" applyBorder="1" applyAlignment="1">
      <alignment horizontal="right" vertical="center"/>
    </xf>
    <xf numFmtId="0" fontId="26" fillId="0" borderId="6" xfId="0" applyFont="1" applyFill="1" applyBorder="1" applyAlignment="1">
      <alignment wrapText="1"/>
    </xf>
    <xf numFmtId="165" fontId="13" fillId="0" borderId="6" xfId="0" applyNumberFormat="1" applyFont="1" applyFill="1" applyBorder="1" applyAlignment="1">
      <alignment vertical="justify" wrapText="1"/>
    </xf>
    <xf numFmtId="165" fontId="13" fillId="0" borderId="6" xfId="0" applyNumberFormat="1" applyFont="1" applyFill="1" applyBorder="1" applyAlignment="1">
      <alignment horizontal="center" vertical="justify" wrapText="1"/>
    </xf>
    <xf numFmtId="2" fontId="4" fillId="0" borderId="0" xfId="0" applyNumberFormat="1" applyFont="1" applyFill="1" applyBorder="1" applyAlignment="1">
      <alignment horizontal="right"/>
    </xf>
    <xf numFmtId="0" fontId="4" fillId="0" borderId="9" xfId="0" applyNumberFormat="1" applyFont="1" applyFill="1" applyBorder="1" applyAlignment="1">
      <alignment horizontal="center" vertical="center"/>
    </xf>
    <xf numFmtId="165" fontId="13" fillId="0" borderId="6" xfId="0" quotePrefix="1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165" fontId="13" fillId="0" borderId="6" xfId="0" applyNumberFormat="1" applyFont="1" applyFill="1" applyBorder="1" applyAlignment="1">
      <alignment horizontal="left" vertical="center"/>
    </xf>
    <xf numFmtId="165" fontId="13" fillId="0" borderId="6" xfId="0" applyNumberFormat="1" applyFont="1" applyFill="1" applyBorder="1" applyAlignment="1">
      <alignment horizontal="left" vertical="center" wrapText="1"/>
    </xf>
    <xf numFmtId="164" fontId="4" fillId="0" borderId="0" xfId="1" applyFont="1" applyFill="1" applyAlignment="1">
      <alignment horizontal="right" vertical="center"/>
    </xf>
    <xf numFmtId="164" fontId="13" fillId="0" borderId="6" xfId="1" applyFont="1" applyFill="1" applyBorder="1" applyAlignment="1">
      <alignment horizontal="right" vertical="justify" wrapText="1"/>
    </xf>
    <xf numFmtId="164" fontId="4" fillId="0" borderId="6" xfId="1" applyFont="1" applyFill="1" applyBorder="1" applyAlignment="1">
      <alignment horizontal="right" vertical="center"/>
    </xf>
    <xf numFmtId="165" fontId="4" fillId="0" borderId="6" xfId="0" quotePrefix="1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wrapText="1"/>
    </xf>
    <xf numFmtId="165" fontId="13" fillId="0" borderId="0" xfId="0" applyNumberFormat="1" applyFont="1" applyFill="1" applyBorder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 wrapText="1"/>
    </xf>
    <xf numFmtId="165" fontId="4" fillId="0" borderId="0" xfId="0" applyNumberFormat="1" applyFont="1" applyFill="1" applyAlignment="1"/>
    <xf numFmtId="164" fontId="11" fillId="2" borderId="9" xfId="1" applyFont="1" applyFill="1" applyBorder="1" applyAlignment="1">
      <alignment horizontal="right" vertical="center" wrapText="1"/>
    </xf>
    <xf numFmtId="165" fontId="11" fillId="2" borderId="9" xfId="0" applyNumberFormat="1" applyFont="1" applyFill="1" applyBorder="1" applyAlignment="1">
      <alignment horizontal="center" vertical="center" wrapText="1"/>
    </xf>
    <xf numFmtId="165" fontId="11" fillId="2" borderId="5" xfId="0" applyNumberFormat="1" applyFont="1" applyFill="1" applyBorder="1" applyAlignment="1">
      <alignment horizontal="center" vertical="center" wrapText="1"/>
    </xf>
    <xf numFmtId="165" fontId="4" fillId="2" borderId="5" xfId="0" applyNumberFormat="1" applyFont="1" applyFill="1" applyBorder="1" applyAlignment="1">
      <alignment horizontal="justify" vertical="center" wrapText="1"/>
    </xf>
    <xf numFmtId="165" fontId="4" fillId="2" borderId="5" xfId="0" applyNumberFormat="1" applyFont="1" applyFill="1" applyBorder="1" applyAlignment="1">
      <alignment horizontal="center" vertical="center" wrapText="1"/>
    </xf>
    <xf numFmtId="2" fontId="4" fillId="2" borderId="5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0" xfId="0" applyNumberFormat="1" applyFont="1" applyFill="1" applyAlignment="1">
      <alignment vertical="justify" wrapText="1"/>
    </xf>
    <xf numFmtId="165" fontId="4" fillId="2" borderId="0" xfId="0" applyNumberFormat="1" applyFont="1" applyFill="1" applyAlignment="1">
      <alignment horizontal="center" vertical="justify" wrapText="1"/>
    </xf>
    <xf numFmtId="164" fontId="4" fillId="2" borderId="0" xfId="1" applyFont="1" applyFill="1" applyAlignment="1">
      <alignment vertical="center" wrapText="1"/>
    </xf>
    <xf numFmtId="0" fontId="4" fillId="2" borderId="0" xfId="0" applyNumberFormat="1" applyFont="1" applyFill="1" applyAlignment="1">
      <alignment horizontal="center" vertical="justify" wrapText="1"/>
    </xf>
    <xf numFmtId="165" fontId="14" fillId="0" borderId="0" xfId="0" applyNumberFormat="1" applyFont="1" applyFill="1" applyAlignment="1">
      <alignment vertical="justify" wrapText="1"/>
    </xf>
    <xf numFmtId="165" fontId="14" fillId="0" borderId="0" xfId="0" applyNumberFormat="1" applyFont="1" applyFill="1" applyAlignment="1">
      <alignment wrapText="1"/>
    </xf>
    <xf numFmtId="165" fontId="14" fillId="0" borderId="9" xfId="0" applyNumberFormat="1" applyFont="1" applyFill="1" applyBorder="1" applyAlignment="1">
      <alignment wrapText="1"/>
    </xf>
    <xf numFmtId="165" fontId="14" fillId="0" borderId="5" xfId="0" applyNumberFormat="1" applyFont="1" applyFill="1" applyBorder="1" applyAlignment="1">
      <alignment wrapText="1"/>
    </xf>
    <xf numFmtId="165" fontId="14" fillId="0" borderId="5" xfId="0" applyNumberFormat="1" applyFont="1" applyFill="1" applyBorder="1" applyAlignment="1">
      <alignment vertical="justify" wrapText="1"/>
    </xf>
    <xf numFmtId="1" fontId="22" fillId="0" borderId="5" xfId="0" quotePrefix="1" applyNumberFormat="1" applyFont="1" applyFill="1" applyBorder="1" applyAlignment="1">
      <alignment horizontal="center" vertical="center" wrapText="1"/>
    </xf>
    <xf numFmtId="165" fontId="22" fillId="0" borderId="5" xfId="0" applyNumberFormat="1" applyFont="1" applyFill="1" applyBorder="1" applyAlignment="1">
      <alignment horizontal="left" vertical="center" wrapText="1"/>
    </xf>
    <xf numFmtId="165" fontId="22" fillId="0" borderId="5" xfId="0" applyNumberFormat="1" applyFont="1" applyFill="1" applyBorder="1" applyAlignment="1">
      <alignment horizontal="center" wrapText="1"/>
    </xf>
    <xf numFmtId="165" fontId="22" fillId="0" borderId="5" xfId="0" applyNumberFormat="1" applyFont="1" applyFill="1" applyBorder="1" applyAlignment="1">
      <alignment horizontal="center" vertical="center" wrapText="1"/>
    </xf>
    <xf numFmtId="17" fontId="22" fillId="0" borderId="5" xfId="0" quotePrefix="1" applyNumberFormat="1" applyFont="1" applyFill="1" applyBorder="1" applyAlignment="1">
      <alignment horizontal="center" wrapText="1"/>
    </xf>
    <xf numFmtId="0" fontId="22" fillId="0" borderId="5" xfId="0" applyNumberFormat="1" applyFont="1" applyFill="1" applyBorder="1" applyAlignment="1">
      <alignment horizontal="right" wrapText="1"/>
    </xf>
    <xf numFmtId="17" fontId="22" fillId="0" borderId="5" xfId="0" applyNumberFormat="1" applyFont="1" applyFill="1" applyBorder="1" applyAlignment="1">
      <alignment horizontal="center" vertical="center" wrapText="1"/>
    </xf>
    <xf numFmtId="165" fontId="22" fillId="0" borderId="5" xfId="0" quotePrefix="1" applyNumberFormat="1" applyFont="1" applyFill="1" applyBorder="1" applyAlignment="1">
      <alignment horizontal="center" vertical="center" wrapText="1"/>
    </xf>
    <xf numFmtId="17" fontId="22" fillId="0" borderId="5" xfId="0" applyNumberFormat="1" applyFont="1" applyFill="1" applyBorder="1" applyAlignment="1">
      <alignment horizontal="center" wrapText="1"/>
    </xf>
    <xf numFmtId="16" fontId="22" fillId="0" borderId="5" xfId="0" quotePrefix="1" applyNumberFormat="1" applyFont="1" applyFill="1" applyBorder="1" applyAlignment="1">
      <alignment horizontal="center" wrapText="1"/>
    </xf>
    <xf numFmtId="165" fontId="22" fillId="0" borderId="5" xfId="0" applyNumberFormat="1" applyFont="1" applyFill="1" applyBorder="1" applyAlignment="1">
      <alignment vertical="center" wrapText="1"/>
    </xf>
    <xf numFmtId="165" fontId="22" fillId="0" borderId="5" xfId="0" applyNumberFormat="1" applyFont="1" applyFill="1" applyBorder="1" applyAlignment="1">
      <alignment wrapText="1"/>
    </xf>
    <xf numFmtId="165" fontId="22" fillId="0" borderId="5" xfId="0" quotePrefix="1" applyNumberFormat="1" applyFont="1" applyFill="1" applyBorder="1" applyAlignment="1">
      <alignment horizontal="center" wrapText="1"/>
    </xf>
    <xf numFmtId="165" fontId="22" fillId="0" borderId="5" xfId="0" applyNumberFormat="1" applyFont="1" applyFill="1" applyBorder="1" applyAlignment="1">
      <alignment horizontal="left" wrapText="1"/>
    </xf>
    <xf numFmtId="17" fontId="22" fillId="0" borderId="5" xfId="0" quotePrefix="1" applyNumberFormat="1" applyFont="1" applyFill="1" applyBorder="1" applyAlignment="1">
      <alignment horizontal="center" vertical="center" wrapText="1"/>
    </xf>
    <xf numFmtId="0" fontId="22" fillId="0" borderId="5" xfId="0" applyNumberFormat="1" applyFont="1" applyFill="1" applyBorder="1" applyAlignment="1">
      <alignment horizontal="right" vertical="center" wrapText="1"/>
    </xf>
    <xf numFmtId="165" fontId="14" fillId="0" borderId="9" xfId="0" applyNumberFormat="1" applyFont="1" applyFill="1" applyBorder="1" applyAlignment="1">
      <alignment vertical="center" wrapText="1"/>
    </xf>
    <xf numFmtId="165" fontId="14" fillId="0" borderId="5" xfId="0" applyNumberFormat="1" applyFont="1" applyFill="1" applyBorder="1" applyAlignment="1">
      <alignment vertical="center" wrapText="1"/>
    </xf>
    <xf numFmtId="165" fontId="14" fillId="0" borderId="0" xfId="0" applyNumberFormat="1" applyFont="1" applyFill="1" applyAlignment="1">
      <alignment vertical="center" wrapText="1"/>
    </xf>
    <xf numFmtId="16" fontId="22" fillId="0" borderId="5" xfId="0" quotePrefix="1" applyNumberFormat="1" applyFont="1" applyFill="1" applyBorder="1" applyAlignment="1">
      <alignment horizontal="center" vertical="center" wrapText="1"/>
    </xf>
    <xf numFmtId="0" fontId="22" fillId="0" borderId="5" xfId="0" applyNumberFormat="1" applyFont="1" applyFill="1" applyBorder="1" applyAlignment="1">
      <alignment wrapText="1"/>
    </xf>
    <xf numFmtId="165" fontId="15" fillId="0" borderId="9" xfId="2" applyFont="1" applyFill="1" applyBorder="1" applyAlignment="1" applyProtection="1">
      <alignment horizontal="left" wrapText="1"/>
    </xf>
    <xf numFmtId="165" fontId="15" fillId="0" borderId="9" xfId="2" applyFont="1" applyFill="1" applyBorder="1" applyAlignment="1" applyProtection="1">
      <alignment wrapText="1"/>
    </xf>
    <xf numFmtId="2" fontId="22" fillId="0" borderId="5" xfId="0" applyNumberFormat="1" applyFont="1" applyFill="1" applyBorder="1" applyAlignment="1">
      <alignment horizontal="center" vertical="center" wrapText="1"/>
    </xf>
    <xf numFmtId="14" fontId="22" fillId="0" borderId="5" xfId="0" applyNumberFormat="1" applyFont="1" applyFill="1" applyBorder="1" applyAlignment="1">
      <alignment horizontal="center" vertical="center" wrapText="1"/>
    </xf>
    <xf numFmtId="2" fontId="13" fillId="0" borderId="9" xfId="0" applyNumberFormat="1" applyFont="1" applyFill="1" applyBorder="1" applyAlignment="1">
      <alignment vertical="center"/>
    </xf>
    <xf numFmtId="2" fontId="16" fillId="0" borderId="5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Fill="1" applyBorder="1" applyAlignment="1">
      <alignment vertical="center"/>
    </xf>
    <xf numFmtId="165" fontId="4" fillId="0" borderId="5" xfId="0" applyNumberFormat="1" applyFont="1" applyFill="1" applyBorder="1" applyAlignment="1">
      <alignment wrapText="1"/>
    </xf>
    <xf numFmtId="165" fontId="15" fillId="0" borderId="5" xfId="2" applyFont="1" applyFill="1" applyBorder="1" applyAlignment="1" applyProtection="1">
      <alignment horizontal="justify" wrapText="1"/>
    </xf>
    <xf numFmtId="165" fontId="4" fillId="0" borderId="5" xfId="0" applyNumberFormat="1" applyFont="1" applyFill="1" applyBorder="1" applyAlignment="1">
      <alignment vertical="justify" wrapText="1"/>
    </xf>
    <xf numFmtId="165" fontId="13" fillId="0" borderId="0" xfId="0" applyNumberFormat="1" applyFont="1" applyFill="1" applyAlignment="1">
      <alignment vertical="center"/>
    </xf>
    <xf numFmtId="165" fontId="15" fillId="0" borderId="9" xfId="2" applyFont="1" applyFill="1" applyBorder="1" applyAlignment="1" applyProtection="1">
      <alignment horizontal="justify" wrapText="1"/>
    </xf>
    <xf numFmtId="165" fontId="15" fillId="0" borderId="5" xfId="2" applyFont="1" applyFill="1" applyBorder="1" applyAlignment="1" applyProtection="1">
      <alignment wrapText="1"/>
    </xf>
    <xf numFmtId="2" fontId="4" fillId="0" borderId="5" xfId="0" applyNumberFormat="1" applyFont="1" applyFill="1" applyBorder="1" applyAlignment="1">
      <alignment wrapText="1"/>
    </xf>
    <xf numFmtId="165" fontId="4" fillId="0" borderId="9" xfId="0" applyNumberFormat="1" applyFont="1" applyFill="1" applyBorder="1" applyAlignment="1">
      <alignment wrapText="1"/>
    </xf>
    <xf numFmtId="2" fontId="4" fillId="0" borderId="9" xfId="0" applyNumberFormat="1" applyFont="1" applyFill="1" applyBorder="1" applyAlignment="1">
      <alignment wrapText="1"/>
    </xf>
    <xf numFmtId="0" fontId="22" fillId="0" borderId="5" xfId="0" applyFont="1" applyFill="1" applyBorder="1" applyAlignment="1">
      <alignment vertical="center" wrapText="1"/>
    </xf>
    <xf numFmtId="0" fontId="22" fillId="0" borderId="5" xfId="0" applyFont="1" applyFill="1" applyBorder="1" applyAlignment="1">
      <alignment horizontal="center" wrapText="1"/>
    </xf>
    <xf numFmtId="0" fontId="22" fillId="0" borderId="5" xfId="0" applyFont="1" applyFill="1" applyBorder="1" applyAlignment="1">
      <alignment horizontal="center" vertical="center" wrapText="1"/>
    </xf>
    <xf numFmtId="165" fontId="11" fillId="0" borderId="5" xfId="0" applyNumberFormat="1" applyFont="1" applyFill="1" applyBorder="1" applyAlignment="1">
      <alignment horizontal="center" wrapText="1"/>
    </xf>
    <xf numFmtId="3" fontId="22" fillId="0" borderId="5" xfId="0" applyNumberFormat="1" applyFont="1" applyFill="1" applyBorder="1" applyAlignment="1">
      <alignment horizontal="center" wrapText="1"/>
    </xf>
    <xf numFmtId="165" fontId="15" fillId="0" borderId="9" xfId="2" applyNumberFormat="1" applyFont="1" applyFill="1" applyBorder="1" applyAlignment="1" applyProtection="1">
      <alignment wrapText="1"/>
    </xf>
    <xf numFmtId="2" fontId="22" fillId="0" borderId="5" xfId="0" applyNumberFormat="1" applyFont="1" applyFill="1" applyBorder="1" applyAlignment="1">
      <alignment horizontal="center" wrapText="1"/>
    </xf>
    <xf numFmtId="165" fontId="11" fillId="0" borderId="9" xfId="0" applyNumberFormat="1" applyFont="1" applyFill="1" applyBorder="1" applyAlignment="1">
      <alignment horizontal="center" wrapText="1"/>
    </xf>
    <xf numFmtId="165" fontId="15" fillId="0" borderId="5" xfId="2" applyNumberFormat="1" applyFont="1" applyFill="1" applyBorder="1" applyAlignment="1" applyProtection="1">
      <alignment horizontal="justify" wrapText="1"/>
    </xf>
    <xf numFmtId="165" fontId="22" fillId="0" borderId="5" xfId="0" applyNumberFormat="1" applyFont="1" applyFill="1" applyBorder="1" applyAlignment="1">
      <alignment horizontal="left" vertical="center"/>
    </xf>
    <xf numFmtId="165" fontId="22" fillId="0" borderId="5" xfId="0" applyNumberFormat="1" applyFont="1" applyFill="1" applyBorder="1" applyAlignment="1">
      <alignment vertical="center"/>
    </xf>
    <xf numFmtId="165" fontId="22" fillId="0" borderId="5" xfId="0" applyNumberFormat="1" applyFont="1" applyFill="1" applyBorder="1" applyAlignment="1">
      <alignment horizontal="center" vertical="center"/>
    </xf>
    <xf numFmtId="2" fontId="22" fillId="0" borderId="5" xfId="0" applyNumberFormat="1" applyFont="1" applyFill="1" applyBorder="1" applyAlignment="1">
      <alignment vertical="center"/>
    </xf>
    <xf numFmtId="165" fontId="13" fillId="0" borderId="9" xfId="0" applyNumberFormat="1" applyFont="1" applyFill="1" applyBorder="1" applyAlignment="1">
      <alignment vertical="center"/>
    </xf>
    <xf numFmtId="165" fontId="13" fillId="0" borderId="5" xfId="0" applyNumberFormat="1" applyFont="1" applyFill="1" applyBorder="1" applyAlignment="1">
      <alignment vertical="center"/>
    </xf>
    <xf numFmtId="0" fontId="17" fillId="0" borderId="5" xfId="2" applyNumberFormat="1" applyFont="1" applyFill="1" applyBorder="1" applyAlignment="1" applyProtection="1">
      <alignment vertical="center" wrapText="1"/>
    </xf>
    <xf numFmtId="165" fontId="13" fillId="0" borderId="11" xfId="0" applyNumberFormat="1" applyFont="1" applyFill="1" applyBorder="1" applyAlignment="1">
      <alignment vertical="center"/>
    </xf>
    <xf numFmtId="165" fontId="13" fillId="0" borderId="12" xfId="0" applyNumberFormat="1" applyFont="1" applyFill="1" applyBorder="1" applyAlignment="1">
      <alignment vertical="center"/>
    </xf>
    <xf numFmtId="165" fontId="17" fillId="0" borderId="5" xfId="2" applyFont="1" applyFill="1" applyBorder="1" applyAlignment="1" applyProtection="1">
      <alignment horizontal="justify" vertical="center" wrapText="1"/>
    </xf>
    <xf numFmtId="165" fontId="17" fillId="0" borderId="5" xfId="2" applyFont="1" applyFill="1" applyBorder="1" applyAlignment="1" applyProtection="1">
      <alignment wrapText="1"/>
    </xf>
    <xf numFmtId="2" fontId="18" fillId="0" borderId="5" xfId="0" applyNumberFormat="1" applyFont="1" applyFill="1" applyBorder="1" applyAlignment="1">
      <alignment vertical="center"/>
    </xf>
    <xf numFmtId="2" fontId="18" fillId="0" borderId="0" xfId="0" applyNumberFormat="1" applyFont="1" applyFill="1" applyAlignment="1">
      <alignment vertical="center"/>
    </xf>
    <xf numFmtId="2" fontId="22" fillId="0" borderId="5" xfId="0" applyNumberFormat="1" applyFont="1" applyFill="1" applyBorder="1" applyAlignment="1">
      <alignment horizontal="right" vertical="center" wrapText="1"/>
    </xf>
    <xf numFmtId="165" fontId="19" fillId="0" borderId="5" xfId="0" applyNumberFormat="1" applyFont="1" applyFill="1" applyBorder="1" applyAlignment="1">
      <alignment horizontal="center" vertical="center" wrapText="1"/>
    </xf>
    <xf numFmtId="165" fontId="17" fillId="0" borderId="5" xfId="2" applyNumberFormat="1" applyFont="1" applyFill="1" applyBorder="1" applyAlignment="1" applyProtection="1">
      <alignment horizontal="justify" vertical="center" wrapText="1"/>
    </xf>
    <xf numFmtId="165" fontId="17" fillId="0" borderId="5" xfId="2" applyNumberFormat="1" applyFont="1" applyFill="1" applyBorder="1" applyAlignment="1" applyProtection="1">
      <alignment horizontal="center" vertical="center" wrapText="1"/>
    </xf>
    <xf numFmtId="165" fontId="13" fillId="0" borderId="5" xfId="0" applyNumberFormat="1" applyFont="1" applyFill="1" applyBorder="1" applyAlignment="1">
      <alignment horizontal="center" wrapText="1"/>
    </xf>
    <xf numFmtId="165" fontId="18" fillId="0" borderId="0" xfId="0" applyNumberFormat="1" applyFont="1" applyFill="1" applyAlignment="1">
      <alignment vertical="center"/>
    </xf>
    <xf numFmtId="0" fontId="13" fillId="0" borderId="5" xfId="0" applyNumberFormat="1" applyFont="1" applyFill="1" applyBorder="1" applyAlignment="1">
      <alignment vertical="center"/>
    </xf>
    <xf numFmtId="165" fontId="17" fillId="0" borderId="5" xfId="2" applyNumberFormat="1" applyFont="1" applyFill="1" applyBorder="1" applyAlignment="1" applyProtection="1">
      <alignment vertical="center" wrapText="1"/>
    </xf>
    <xf numFmtId="165" fontId="17" fillId="0" borderId="5" xfId="2" applyNumberFormat="1" applyFont="1" applyFill="1" applyBorder="1" applyAlignment="1" applyProtection="1">
      <alignment wrapText="1"/>
    </xf>
    <xf numFmtId="164" fontId="18" fillId="0" borderId="5" xfId="1" applyFont="1" applyFill="1" applyBorder="1" applyAlignment="1">
      <alignment vertical="center"/>
    </xf>
    <xf numFmtId="165" fontId="17" fillId="0" borderId="5" xfId="2" applyNumberFormat="1" applyFont="1" applyFill="1" applyBorder="1" applyAlignment="1" applyProtection="1">
      <alignment vertical="justify" wrapText="1"/>
    </xf>
    <xf numFmtId="165" fontId="17" fillId="0" borderId="5" xfId="2" applyNumberFormat="1" applyFont="1" applyFill="1" applyBorder="1" applyAlignment="1" applyProtection="1">
      <alignment vertical="center"/>
    </xf>
    <xf numFmtId="165" fontId="13" fillId="0" borderId="5" xfId="0" applyNumberFormat="1" applyFont="1" applyFill="1" applyBorder="1" applyAlignment="1">
      <alignment horizontal="center" vertical="center" wrapText="1"/>
    </xf>
    <xf numFmtId="165" fontId="16" fillId="0" borderId="9" xfId="0" applyNumberFormat="1" applyFont="1" applyFill="1" applyBorder="1" applyAlignment="1">
      <alignment horizontal="center" vertical="center" wrapText="1"/>
    </xf>
    <xf numFmtId="165" fontId="16" fillId="0" borderId="5" xfId="0" applyNumberFormat="1" applyFont="1" applyFill="1" applyBorder="1" applyAlignment="1">
      <alignment horizontal="center" vertical="center" wrapText="1"/>
    </xf>
    <xf numFmtId="165" fontId="22" fillId="0" borderId="5" xfId="0" applyNumberFormat="1" applyFont="1" applyFill="1" applyBorder="1" applyAlignment="1">
      <alignment horizontal="justify" vertical="center" wrapText="1"/>
    </xf>
    <xf numFmtId="2" fontId="22" fillId="0" borderId="5" xfId="0" applyNumberFormat="1" applyFont="1" applyFill="1" applyBorder="1" applyAlignment="1">
      <alignment horizontal="justify" vertical="center" wrapText="1"/>
    </xf>
    <xf numFmtId="165" fontId="13" fillId="0" borderId="5" xfId="0" applyNumberFormat="1" applyFont="1" applyFill="1" applyBorder="1" applyAlignment="1">
      <alignment wrapText="1"/>
    </xf>
    <xf numFmtId="165" fontId="13" fillId="0" borderId="0" xfId="0" applyNumberFormat="1" applyFont="1" applyFill="1" applyAlignment="1">
      <alignment vertical="justify" wrapText="1"/>
    </xf>
    <xf numFmtId="2" fontId="18" fillId="0" borderId="13" xfId="0" applyNumberFormat="1" applyFont="1" applyFill="1" applyBorder="1" applyAlignment="1">
      <alignment vertical="center"/>
    </xf>
    <xf numFmtId="2" fontId="18" fillId="0" borderId="14" xfId="0" applyNumberFormat="1" applyFont="1" applyFill="1" applyBorder="1" applyAlignment="1">
      <alignment vertical="center"/>
    </xf>
    <xf numFmtId="2" fontId="18" fillId="0" borderId="9" xfId="0" applyNumberFormat="1" applyFont="1" applyFill="1" applyBorder="1" applyAlignment="1">
      <alignment vertical="center"/>
    </xf>
    <xf numFmtId="165" fontId="13" fillId="0" borderId="0" xfId="0" applyNumberFormat="1" applyFont="1" applyFill="1" applyAlignment="1">
      <alignment vertical="center" wrapText="1"/>
    </xf>
    <xf numFmtId="165" fontId="18" fillId="0" borderId="0" xfId="0" applyNumberFormat="1" applyFont="1" applyFill="1" applyAlignment="1">
      <alignment vertical="center" wrapText="1"/>
    </xf>
    <xf numFmtId="164" fontId="18" fillId="0" borderId="0" xfId="1" applyFont="1" applyFill="1" applyBorder="1" applyAlignment="1">
      <alignment vertical="center"/>
    </xf>
    <xf numFmtId="2" fontId="13" fillId="0" borderId="3" xfId="0" applyNumberFormat="1" applyFont="1" applyFill="1" applyBorder="1" applyAlignment="1">
      <alignment vertical="center"/>
    </xf>
    <xf numFmtId="2" fontId="16" fillId="0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/>
    </xf>
    <xf numFmtId="165" fontId="15" fillId="0" borderId="0" xfId="2" applyFont="1" applyFill="1" applyBorder="1" applyAlignment="1" applyProtection="1">
      <alignment horizontal="justify" wrapText="1"/>
    </xf>
    <xf numFmtId="2" fontId="13" fillId="0" borderId="4" xfId="0" applyNumberFormat="1" applyFont="1" applyFill="1" applyBorder="1" applyAlignment="1">
      <alignment vertical="center"/>
    </xf>
    <xf numFmtId="165" fontId="14" fillId="0" borderId="4" xfId="0" applyNumberFormat="1" applyFont="1" applyFill="1" applyBorder="1" applyAlignment="1">
      <alignment vertical="justify" wrapText="1"/>
    </xf>
    <xf numFmtId="165" fontId="20" fillId="0" borderId="0" xfId="2" applyFont="1" applyFill="1" applyAlignment="1" applyProtection="1">
      <alignment horizontal="justify" vertical="center" wrapText="1"/>
    </xf>
    <xf numFmtId="165" fontId="14" fillId="0" borderId="15" xfId="0" applyNumberFormat="1" applyFont="1" applyFill="1" applyBorder="1" applyAlignment="1">
      <alignment vertical="justify" wrapText="1"/>
    </xf>
    <xf numFmtId="166" fontId="22" fillId="0" borderId="5" xfId="0" applyNumberFormat="1" applyFont="1" applyFill="1" applyBorder="1" applyAlignment="1">
      <alignment horizontal="center" vertical="center" wrapText="1"/>
    </xf>
    <xf numFmtId="2" fontId="22" fillId="0" borderId="5" xfId="0" applyNumberFormat="1" applyFont="1" applyFill="1" applyBorder="1" applyAlignment="1">
      <alignment horizontal="left" vertical="center" wrapText="1"/>
    </xf>
    <xf numFmtId="0" fontId="22" fillId="0" borderId="5" xfId="0" applyFont="1" applyFill="1" applyBorder="1" applyAlignment="1"/>
    <xf numFmtId="0" fontId="0" fillId="0" borderId="0" xfId="0" applyFont="1" applyFill="1" applyBorder="1"/>
    <xf numFmtId="165" fontId="13" fillId="0" borderId="0" xfId="0" applyNumberFormat="1" applyFont="1" applyFill="1" applyBorder="1" applyAlignment="1">
      <alignment vertical="center"/>
    </xf>
    <xf numFmtId="0" fontId="12" fillId="0" borderId="6" xfId="2" applyNumberFormat="1" applyFont="1" applyFill="1" applyBorder="1" applyAlignment="1" applyProtection="1">
      <alignment vertical="center" wrapText="1"/>
    </xf>
    <xf numFmtId="165" fontId="13" fillId="0" borderId="0" xfId="0" applyNumberFormat="1" applyFont="1" applyFill="1" applyBorder="1" applyAlignment="1">
      <alignment wrapText="1"/>
    </xf>
    <xf numFmtId="165" fontId="13" fillId="0" borderId="0" xfId="0" applyNumberFormat="1" applyFont="1" applyFill="1" applyBorder="1" applyAlignment="1">
      <alignment vertical="center" wrapText="1"/>
    </xf>
    <xf numFmtId="2" fontId="11" fillId="0" borderId="9" xfId="0" applyNumberFormat="1" applyFont="1" applyFill="1" applyBorder="1" applyAlignment="1">
      <alignment horizontal="center" vertical="center" wrapText="1"/>
    </xf>
    <xf numFmtId="165" fontId="12" fillId="0" borderId="5" xfId="2" applyNumberFormat="1" applyFont="1" applyFill="1" applyBorder="1" applyAlignment="1" applyProtection="1">
      <alignment horizontal="justify" vertical="center" wrapText="1"/>
    </xf>
    <xf numFmtId="165" fontId="12" fillId="0" borderId="5" xfId="2" applyNumberFormat="1" applyFont="1" applyFill="1" applyBorder="1" applyAlignment="1" applyProtection="1">
      <alignment vertical="justify" wrapText="1"/>
    </xf>
    <xf numFmtId="0" fontId="11" fillId="0" borderId="6" xfId="0" applyFont="1" applyFill="1" applyBorder="1" applyAlignment="1">
      <alignment horizontal="center"/>
    </xf>
    <xf numFmtId="0" fontId="22" fillId="0" borderId="5" xfId="0" applyFont="1" applyFill="1" applyBorder="1" applyAlignment="1">
      <alignment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left" vertical="center"/>
    </xf>
    <xf numFmtId="0" fontId="22" fillId="0" borderId="5" xfId="0" applyFont="1" applyFill="1" applyBorder="1" applyAlignment="1">
      <alignment horizontal="left" vertical="center" wrapText="1"/>
    </xf>
    <xf numFmtId="166" fontId="22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/>
    <xf numFmtId="2" fontId="4" fillId="0" borderId="0" xfId="0" applyNumberFormat="1" applyFont="1" applyFill="1" applyAlignment="1">
      <alignment horizontal="center" vertical="center" wrapText="1"/>
    </xf>
    <xf numFmtId="165" fontId="23" fillId="0" borderId="5" xfId="0" applyNumberFormat="1" applyFont="1" applyFill="1" applyBorder="1" applyAlignment="1">
      <alignment horizontal="left" vertical="center" wrapText="1"/>
    </xf>
    <xf numFmtId="165" fontId="24" fillId="0" borderId="5" xfId="0" applyNumberFormat="1" applyFont="1" applyFill="1" applyBorder="1" applyAlignment="1">
      <alignment horizontal="center" vertical="center" wrapText="1"/>
    </xf>
    <xf numFmtId="165" fontId="24" fillId="0" borderId="5" xfId="0" applyNumberFormat="1" applyFont="1" applyFill="1" applyBorder="1" applyAlignment="1">
      <alignment horizontal="left" vertical="center" wrapText="1"/>
    </xf>
    <xf numFmtId="2" fontId="23" fillId="0" borderId="5" xfId="0" applyNumberFormat="1" applyFont="1" applyFill="1" applyBorder="1" applyAlignment="1">
      <alignment horizontal="center" vertical="center" wrapText="1"/>
    </xf>
    <xf numFmtId="2" fontId="5" fillId="0" borderId="5" xfId="0" applyNumberFormat="1" applyFont="1" applyFill="1" applyBorder="1" applyAlignment="1">
      <alignment horizontal="center" vertical="center" wrapText="1"/>
    </xf>
    <xf numFmtId="165" fontId="8" fillId="0" borderId="5" xfId="2" applyNumberFormat="1" applyFont="1" applyFill="1" applyBorder="1" applyAlignment="1" applyProtection="1">
      <alignment vertical="center" wrapText="1"/>
    </xf>
    <xf numFmtId="2" fontId="6" fillId="0" borderId="5" xfId="0" applyNumberFormat="1" applyFont="1" applyFill="1" applyBorder="1" applyAlignment="1">
      <alignment vertical="center"/>
    </xf>
    <xf numFmtId="164" fontId="6" fillId="0" borderId="5" xfId="1" applyFont="1" applyFill="1" applyBorder="1" applyAlignment="1">
      <alignment vertical="center"/>
    </xf>
    <xf numFmtId="165" fontId="6" fillId="0" borderId="0" xfId="0" applyNumberFormat="1" applyFont="1" applyFill="1" applyAlignment="1">
      <alignment vertical="justify" wrapText="1"/>
    </xf>
    <xf numFmtId="165" fontId="8" fillId="0" borderId="5" xfId="2" applyFont="1" applyFill="1" applyBorder="1" applyAlignment="1" applyProtection="1">
      <alignment horizontal="justify" vertical="center" wrapText="1"/>
    </xf>
    <xf numFmtId="165" fontId="8" fillId="0" borderId="5" xfId="2" applyFont="1" applyFill="1" applyBorder="1" applyAlignment="1" applyProtection="1">
      <alignment vertical="center"/>
    </xf>
    <xf numFmtId="0" fontId="10" fillId="0" borderId="0" xfId="0" applyFont="1" applyFill="1" applyAlignment="1">
      <alignment horizontal="center"/>
    </xf>
    <xf numFmtId="165" fontId="23" fillId="0" borderId="5" xfId="0" applyNumberFormat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right" vertical="center"/>
    </xf>
    <xf numFmtId="165" fontId="5" fillId="0" borderId="5" xfId="0" applyNumberFormat="1" applyFont="1" applyFill="1" applyBorder="1" applyAlignment="1">
      <alignment horizontal="center" vertical="center" wrapText="1"/>
    </xf>
    <xf numFmtId="165" fontId="8" fillId="0" borderId="5" xfId="2" applyNumberFormat="1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center"/>
    </xf>
    <xf numFmtId="165" fontId="24" fillId="0" borderId="5" xfId="0" quotePrefix="1" applyNumberFormat="1" applyFont="1" applyFill="1" applyBorder="1" applyAlignment="1">
      <alignment horizontal="center" vertical="center" wrapText="1"/>
    </xf>
    <xf numFmtId="2" fontId="24" fillId="0" borderId="5" xfId="0" applyNumberFormat="1" applyFont="1" applyFill="1" applyBorder="1" applyAlignment="1">
      <alignment horizontal="center" vertical="center" wrapText="1"/>
    </xf>
    <xf numFmtId="165" fontId="8" fillId="0" borderId="5" xfId="2" applyNumberFormat="1" applyFont="1" applyFill="1" applyBorder="1" applyAlignment="1" applyProtection="1">
      <alignment horizontal="justify" vertical="center" wrapText="1"/>
    </xf>
    <xf numFmtId="2" fontId="23" fillId="0" borderId="5" xfId="0" applyNumberFormat="1" applyFont="1" applyFill="1" applyBorder="1" applyAlignment="1">
      <alignment horizontal="center" vertical="justify" wrapText="1"/>
    </xf>
    <xf numFmtId="165" fontId="8" fillId="0" borderId="5" xfId="2" applyNumberFormat="1" applyFont="1" applyFill="1" applyBorder="1" applyAlignment="1" applyProtection="1">
      <alignment vertical="justify" wrapText="1"/>
    </xf>
    <xf numFmtId="0" fontId="23" fillId="0" borderId="5" xfId="0" applyNumberFormat="1" applyFont="1" applyFill="1" applyBorder="1" applyAlignment="1">
      <alignment horizontal="center" vertical="center" wrapText="1"/>
    </xf>
    <xf numFmtId="165" fontId="4" fillId="0" borderId="5" xfId="0" applyNumberFormat="1" applyFont="1" applyFill="1" applyBorder="1" applyAlignment="1">
      <alignment vertical="center" wrapText="1"/>
    </xf>
    <xf numFmtId="0" fontId="22" fillId="0" borderId="5" xfId="0" applyNumberFormat="1" applyFont="1" applyFill="1" applyBorder="1" applyAlignment="1">
      <alignment horizontal="center" vertical="center" wrapText="1"/>
    </xf>
    <xf numFmtId="165" fontId="23" fillId="0" borderId="5" xfId="0" applyNumberFormat="1" applyFont="1" applyFill="1" applyBorder="1" applyAlignment="1">
      <alignment horizontal="center" wrapText="1"/>
    </xf>
    <xf numFmtId="2" fontId="23" fillId="0" borderId="5" xfId="0" applyNumberFormat="1" applyFont="1" applyFill="1" applyBorder="1" applyAlignment="1">
      <alignment horizontal="center" wrapText="1"/>
    </xf>
    <xf numFmtId="165" fontId="8" fillId="0" borderId="5" xfId="2" applyFont="1" applyFill="1" applyBorder="1" applyAlignment="1" applyProtection="1">
      <alignment horizontal="justify" wrapText="1"/>
    </xf>
    <xf numFmtId="0" fontId="8" fillId="0" borderId="5" xfId="2" applyNumberFormat="1" applyFont="1" applyFill="1" applyBorder="1" applyAlignment="1" applyProtection="1">
      <alignment vertical="justify" wrapText="1"/>
    </xf>
    <xf numFmtId="0" fontId="22" fillId="0" borderId="5" xfId="0" applyFont="1" applyFill="1" applyBorder="1" applyAlignment="1">
      <alignment horizontal="left"/>
    </xf>
    <xf numFmtId="2" fontId="22" fillId="0" borderId="5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8" fillId="0" borderId="5" xfId="2" applyNumberFormat="1" applyFont="1" applyFill="1" applyBorder="1" applyAlignment="1" applyProtection="1">
      <alignment vertical="center" wrapText="1"/>
    </xf>
    <xf numFmtId="0" fontId="4" fillId="0" borderId="0" xfId="0" applyFont="1" applyFill="1" applyBorder="1"/>
    <xf numFmtId="0" fontId="22" fillId="0" borderId="5" xfId="0" applyFont="1" applyFill="1" applyBorder="1" applyAlignment="1">
      <alignment vertical="justify" wrapText="1"/>
    </xf>
    <xf numFmtId="0" fontId="22" fillId="0" borderId="5" xfId="0" applyFont="1" applyFill="1" applyBorder="1"/>
    <xf numFmtId="0" fontId="4" fillId="0" borderId="0" xfId="0" applyFont="1" applyFill="1"/>
    <xf numFmtId="0" fontId="7" fillId="0" borderId="0" xfId="2" applyNumberFormat="1" applyFill="1" applyBorder="1" applyAlignment="1" applyProtection="1">
      <alignment vertical="center" wrapText="1"/>
    </xf>
    <xf numFmtId="0" fontId="0" fillId="0" borderId="0" xfId="0" applyFill="1"/>
    <xf numFmtId="15" fontId="22" fillId="0" borderId="5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wrapText="1"/>
    </xf>
    <xf numFmtId="2" fontId="22" fillId="0" borderId="5" xfId="0" applyNumberFormat="1" applyFont="1" applyFill="1" applyBorder="1" applyAlignment="1">
      <alignment horizontal="right"/>
    </xf>
    <xf numFmtId="165" fontId="4" fillId="0" borderId="10" xfId="0" applyNumberFormat="1" applyFont="1" applyFill="1" applyBorder="1" applyAlignment="1">
      <alignment vertical="center" wrapText="1"/>
    </xf>
    <xf numFmtId="165" fontId="4" fillId="0" borderId="1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2" xfId="0" applyFont="1" applyFill="1" applyBorder="1" applyAlignment="1">
      <alignment horizontal="center"/>
    </xf>
    <xf numFmtId="2" fontId="23" fillId="0" borderId="5" xfId="0" applyNumberFormat="1" applyFont="1" applyFill="1" applyBorder="1" applyAlignment="1">
      <alignment horizontal="right" vertical="center" wrapText="1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2" fontId="22" fillId="0" borderId="5" xfId="0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horizontal="center" vertical="center"/>
    </xf>
    <xf numFmtId="0" fontId="4" fillId="0" borderId="6" xfId="0" applyFont="1" applyFill="1" applyBorder="1" applyAlignment="1">
      <alignment horizontal="center"/>
    </xf>
    <xf numFmtId="0" fontId="4" fillId="0" borderId="3" xfId="0" applyFont="1" applyFill="1" applyBorder="1"/>
    <xf numFmtId="0" fontId="4" fillId="0" borderId="2" xfId="0" applyFont="1" applyFill="1" applyBorder="1"/>
    <xf numFmtId="0" fontId="8" fillId="0" borderId="0" xfId="2" applyNumberFormat="1" applyFont="1" applyFill="1" applyBorder="1" applyAlignment="1" applyProtection="1">
      <alignment vertical="center" wrapText="1"/>
    </xf>
    <xf numFmtId="0" fontId="25" fillId="0" borderId="5" xfId="0" applyFont="1" applyFill="1" applyBorder="1" applyAlignment="1">
      <alignment horizontal="center" vertical="center" wrapText="1"/>
    </xf>
    <xf numFmtId="2" fontId="9" fillId="0" borderId="5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vertical="center"/>
    </xf>
    <xf numFmtId="165" fontId="9" fillId="0" borderId="5" xfId="0" applyNumberFormat="1" applyFont="1" applyFill="1" applyBorder="1" applyAlignment="1">
      <alignment horizontal="center" vertical="center" wrapText="1"/>
    </xf>
    <xf numFmtId="165" fontId="8" fillId="0" borderId="5" xfId="2" applyNumberFormat="1" applyFont="1" applyFill="1" applyBorder="1" applyAlignment="1" applyProtection="1">
      <alignment wrapText="1"/>
    </xf>
    <xf numFmtId="165" fontId="6" fillId="0" borderId="0" xfId="0" applyNumberFormat="1" applyFont="1" applyFill="1" applyAlignment="1">
      <alignment vertical="justify"/>
    </xf>
    <xf numFmtId="165" fontId="4" fillId="0" borderId="7" xfId="0" applyNumberFormat="1" applyFont="1" applyFill="1" applyBorder="1" applyAlignment="1">
      <alignment vertical="center"/>
    </xf>
    <xf numFmtId="165" fontId="4" fillId="0" borderId="3" xfId="0" applyNumberFormat="1" applyFont="1" applyFill="1" applyBorder="1" applyAlignment="1">
      <alignment vertical="center"/>
    </xf>
    <xf numFmtId="165" fontId="5" fillId="0" borderId="9" xfId="0" applyNumberFormat="1" applyFont="1" applyFill="1" applyBorder="1" applyAlignment="1">
      <alignment horizontal="center" vertical="center" wrapText="1"/>
    </xf>
    <xf numFmtId="2" fontId="24" fillId="0" borderId="5" xfId="0" applyNumberFormat="1" applyFont="1" applyFill="1" applyBorder="1" applyAlignment="1">
      <alignment horizontal="right" vertical="center" wrapText="1"/>
    </xf>
    <xf numFmtId="165" fontId="4" fillId="0" borderId="2" xfId="0" applyNumberFormat="1" applyFont="1" applyFill="1" applyBorder="1" applyAlignment="1">
      <alignment vertical="justify" wrapText="1"/>
    </xf>
    <xf numFmtId="165" fontId="4" fillId="0" borderId="9" xfId="0" applyNumberFormat="1" applyFont="1" applyFill="1" applyBorder="1" applyAlignment="1">
      <alignment vertical="center" wrapText="1"/>
    </xf>
    <xf numFmtId="0" fontId="8" fillId="0" borderId="5" xfId="2" applyNumberFormat="1" applyFont="1" applyFill="1" applyBorder="1" applyAlignment="1" applyProtection="1">
      <alignment wrapText="1"/>
    </xf>
    <xf numFmtId="0" fontId="4" fillId="0" borderId="9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9" xfId="0" applyFont="1" applyFill="1" applyBorder="1"/>
    <xf numFmtId="0" fontId="12" fillId="0" borderId="6" xfId="2" applyNumberFormat="1" applyFont="1" applyFill="1" applyBorder="1" applyAlignment="1" applyProtection="1">
      <alignment vertical="justify" wrapText="1"/>
    </xf>
    <xf numFmtId="165" fontId="25" fillId="0" borderId="5" xfId="0" applyNumberFormat="1" applyFont="1" applyFill="1" applyBorder="1" applyAlignment="1">
      <alignment vertical="center" wrapText="1"/>
    </xf>
    <xf numFmtId="165" fontId="22" fillId="0" borderId="5" xfId="0" applyNumberFormat="1" applyFont="1" applyFill="1" applyBorder="1" applyAlignment="1">
      <alignment vertical="justify"/>
    </xf>
    <xf numFmtId="2" fontId="22" fillId="0" borderId="5" xfId="0" applyNumberFormat="1" applyFont="1" applyFill="1" applyBorder="1" applyAlignment="1">
      <alignment horizontal="right" wrapText="1"/>
    </xf>
    <xf numFmtId="165" fontId="14" fillId="0" borderId="3" xfId="0" applyNumberFormat="1" applyFont="1" applyFill="1" applyBorder="1" applyAlignment="1">
      <alignment vertical="justify" wrapText="1"/>
    </xf>
    <xf numFmtId="0" fontId="22" fillId="0" borderId="5" xfId="0" applyFont="1" applyFill="1" applyBorder="1" applyAlignment="1">
      <alignment horizontal="center"/>
    </xf>
    <xf numFmtId="165" fontId="25" fillId="0" borderId="5" xfId="0" applyNumberFormat="1" applyFont="1" applyFill="1" applyBorder="1" applyAlignment="1">
      <alignment horizontal="left" vertical="center" wrapText="1"/>
    </xf>
    <xf numFmtId="0" fontId="22" fillId="0" borderId="5" xfId="0" applyFont="1" applyFill="1" applyBorder="1" applyAlignment="1">
      <alignment vertical="justify"/>
    </xf>
    <xf numFmtId="165" fontId="12" fillId="0" borderId="5" xfId="2" applyNumberFormat="1" applyFont="1" applyFill="1" applyBorder="1" applyAlignment="1" applyProtection="1">
      <alignment horizontal="center" wrapText="1"/>
    </xf>
    <xf numFmtId="165" fontId="4" fillId="0" borderId="0" xfId="0" applyNumberFormat="1" applyFont="1" applyFill="1" applyAlignment="1">
      <alignment vertical="justify"/>
    </xf>
    <xf numFmtId="0" fontId="4" fillId="0" borderId="8" xfId="0" applyFont="1" applyFill="1" applyBorder="1" applyAlignment="1">
      <alignment horizontal="left" vertical="center"/>
    </xf>
    <xf numFmtId="0" fontId="25" fillId="0" borderId="5" xfId="0" applyFont="1" applyFill="1" applyBorder="1" applyAlignment="1">
      <alignment vertical="center" wrapText="1"/>
    </xf>
    <xf numFmtId="0" fontId="22" fillId="0" borderId="5" xfId="0" applyNumberFormat="1" applyFont="1" applyFill="1" applyBorder="1" applyAlignment="1">
      <alignment vertical="justify"/>
    </xf>
    <xf numFmtId="0" fontId="4" fillId="0" borderId="0" xfId="0" applyNumberFormat="1" applyFont="1" applyFill="1" applyAlignment="1">
      <alignment vertical="center" wrapText="1"/>
    </xf>
    <xf numFmtId="0" fontId="25" fillId="0" borderId="5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vertical="center"/>
    </xf>
    <xf numFmtId="165" fontId="25" fillId="0" borderId="5" xfId="0" applyNumberFormat="1" applyFont="1" applyFill="1" applyBorder="1" applyAlignment="1">
      <alignment horizontal="left" wrapText="1"/>
    </xf>
    <xf numFmtId="0" fontId="25" fillId="0" borderId="5" xfId="0" applyFont="1" applyFill="1" applyBorder="1" applyAlignment="1">
      <alignment horizontal="left" wrapText="1"/>
    </xf>
    <xf numFmtId="164" fontId="22" fillId="0" borderId="5" xfId="1" quotePrefix="1" applyFont="1" applyFill="1" applyBorder="1" applyAlignment="1">
      <alignment horizontal="right" vertical="center"/>
    </xf>
    <xf numFmtId="165" fontId="4" fillId="0" borderId="16" xfId="0" applyNumberFormat="1" applyFont="1" applyFill="1" applyBorder="1" applyAlignment="1">
      <alignment vertical="center"/>
    </xf>
    <xf numFmtId="0" fontId="4" fillId="0" borderId="16" xfId="0" applyFont="1" applyFill="1" applyBorder="1" applyAlignment="1">
      <alignment horizontal="center"/>
    </xf>
    <xf numFmtId="0" fontId="4" fillId="0" borderId="16" xfId="0" applyFont="1" applyFill="1" applyBorder="1" applyAlignment="1">
      <alignment vertical="center"/>
    </xf>
    <xf numFmtId="0" fontId="4" fillId="0" borderId="16" xfId="0" applyFont="1" applyFill="1" applyBorder="1"/>
    <xf numFmtId="165" fontId="4" fillId="0" borderId="15" xfId="0" applyNumberFormat="1" applyFont="1" applyFill="1" applyBorder="1" applyAlignment="1">
      <alignment vertical="center"/>
    </xf>
    <xf numFmtId="0" fontId="22" fillId="0" borderId="5" xfId="0" applyFont="1" applyFill="1" applyBorder="1" applyAlignment="1">
      <alignment horizontal="left" wrapText="1"/>
    </xf>
    <xf numFmtId="0" fontId="12" fillId="0" borderId="0" xfId="2" applyNumberFormat="1" applyFont="1" applyFill="1" applyBorder="1" applyAlignment="1" applyProtection="1">
      <alignment horizontal="center" wrapText="1"/>
    </xf>
    <xf numFmtId="0" fontId="22" fillId="0" borderId="5" xfId="0" applyNumberFormat="1" applyFont="1" applyFill="1" applyBorder="1" applyAlignment="1">
      <alignment horizontal="left" vertical="center" wrapText="1"/>
    </xf>
    <xf numFmtId="164" fontId="22" fillId="0" borderId="5" xfId="1" applyFont="1" applyFill="1" applyBorder="1" applyAlignment="1">
      <alignment horizontal="right" vertical="center"/>
    </xf>
    <xf numFmtId="2" fontId="4" fillId="0" borderId="0" xfId="0" applyNumberFormat="1" applyFont="1" applyFill="1" applyAlignment="1"/>
    <xf numFmtId="2" fontId="4" fillId="0" borderId="0" xfId="0" applyNumberFormat="1" applyFont="1" applyFill="1" applyAlignment="1">
      <alignment wrapText="1"/>
    </xf>
    <xf numFmtId="0" fontId="4" fillId="0" borderId="0" xfId="0" applyNumberFormat="1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2" fontId="22" fillId="0" borderId="5" xfId="0" applyNumberFormat="1" applyFont="1" applyFill="1" applyBorder="1" applyAlignment="1">
      <alignment vertical="center" wrapText="1"/>
    </xf>
    <xf numFmtId="164" fontId="22" fillId="0" borderId="5" xfId="1" applyFont="1" applyFill="1" applyBorder="1" applyAlignment="1">
      <alignment horizontal="right" vertical="center" wrapText="1"/>
    </xf>
    <xf numFmtId="165" fontId="25" fillId="0" borderId="5" xfId="0" applyNumberFormat="1" applyFont="1" applyFill="1" applyBorder="1" applyAlignment="1">
      <alignment horizontal="left" vertical="center"/>
    </xf>
    <xf numFmtId="165" fontId="25" fillId="0" borderId="5" xfId="0" applyNumberFormat="1" applyFont="1" applyFill="1" applyBorder="1" applyAlignment="1">
      <alignment vertical="center"/>
    </xf>
    <xf numFmtId="165" fontId="25" fillId="0" borderId="5" xfId="0" applyNumberFormat="1" applyFont="1" applyFill="1" applyBorder="1" applyAlignment="1">
      <alignment horizontal="center" vertical="center"/>
    </xf>
    <xf numFmtId="165" fontId="25" fillId="0" borderId="5" xfId="0" applyNumberFormat="1" applyFont="1" applyFill="1" applyBorder="1" applyAlignment="1">
      <alignment horizontal="center" vertical="center" wrapText="1"/>
    </xf>
    <xf numFmtId="164" fontId="25" fillId="0" borderId="5" xfId="1" applyFont="1" applyFill="1" applyBorder="1" applyAlignment="1">
      <alignment horizontal="right" vertical="center"/>
    </xf>
    <xf numFmtId="1" fontId="22" fillId="0" borderId="5" xfId="0" applyNumberFormat="1" applyFont="1" applyFill="1" applyBorder="1" applyAlignment="1">
      <alignment horizontal="center" vertical="center" wrapText="1"/>
    </xf>
    <xf numFmtId="165" fontId="22" fillId="0" borderId="5" xfId="0" applyNumberFormat="1" applyFont="1" applyFill="1" applyBorder="1" applyAlignment="1">
      <alignment vertical="top" wrapText="1"/>
    </xf>
    <xf numFmtId="165" fontId="12" fillId="0" borderId="0" xfId="2" applyNumberFormat="1" applyFont="1" applyFill="1" applyBorder="1" applyAlignment="1" applyProtection="1">
      <alignment vertical="center" wrapText="1"/>
    </xf>
    <xf numFmtId="2" fontId="22" fillId="0" borderId="5" xfId="0" applyNumberFormat="1" applyFont="1" applyFill="1" applyBorder="1" applyAlignment="1">
      <alignment vertical="justify"/>
    </xf>
    <xf numFmtId="0" fontId="22" fillId="0" borderId="5" xfId="0" applyFont="1" applyFill="1" applyBorder="1" applyAlignment="1">
      <alignment vertical="top" wrapText="1"/>
    </xf>
    <xf numFmtId="164" fontId="4" fillId="0" borderId="0" xfId="1" applyFont="1" applyFill="1" applyAlignment="1">
      <alignment horizontal="center" vertical="center"/>
    </xf>
    <xf numFmtId="1" fontId="22" fillId="0" borderId="5" xfId="0" applyNumberFormat="1" applyFont="1" applyFill="1" applyBorder="1" applyAlignment="1">
      <alignment vertical="center" wrapText="1"/>
    </xf>
    <xf numFmtId="0" fontId="25" fillId="0" borderId="5" xfId="0" applyFont="1" applyFill="1" applyBorder="1" applyAlignment="1">
      <alignment vertical="top" wrapText="1"/>
    </xf>
    <xf numFmtId="165" fontId="25" fillId="0" borderId="5" xfId="0" applyNumberFormat="1" applyFont="1" applyFill="1" applyBorder="1" applyAlignment="1">
      <alignment vertical="top" wrapText="1"/>
    </xf>
    <xf numFmtId="1" fontId="14" fillId="0" borderId="0" xfId="0" applyNumberFormat="1" applyFont="1" applyFill="1" applyAlignment="1">
      <alignment horizontal="center" vertical="center" wrapText="1"/>
    </xf>
    <xf numFmtId="165" fontId="14" fillId="0" borderId="0" xfId="0" applyNumberFormat="1" applyFont="1" applyFill="1" applyAlignment="1">
      <alignment horizontal="center" vertical="center" wrapText="1"/>
    </xf>
    <xf numFmtId="0" fontId="14" fillId="0" borderId="0" xfId="0" applyNumberFormat="1" applyFont="1" applyFill="1" applyAlignment="1">
      <alignment vertical="justify" wrapText="1"/>
    </xf>
    <xf numFmtId="1" fontId="21" fillId="3" borderId="5" xfId="0" applyNumberFormat="1" applyFont="1" applyFill="1" applyBorder="1" applyAlignment="1">
      <alignment horizontal="center" vertical="center" wrapText="1"/>
    </xf>
    <xf numFmtId="165" fontId="21" fillId="3" borderId="5" xfId="0" applyNumberFormat="1" applyFont="1" applyFill="1" applyBorder="1" applyAlignment="1">
      <alignment horizontal="left" vertical="center" wrapText="1"/>
    </xf>
    <xf numFmtId="165" fontId="21" fillId="3" borderId="5" xfId="0" applyNumberFormat="1" applyFont="1" applyFill="1" applyBorder="1" applyAlignment="1">
      <alignment horizontal="center" wrapText="1"/>
    </xf>
    <xf numFmtId="165" fontId="21" fillId="3" borderId="5" xfId="0" applyNumberFormat="1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wrapText="1"/>
    </xf>
    <xf numFmtId="165" fontId="14" fillId="3" borderId="9" xfId="0" applyNumberFormat="1" applyFont="1" applyFill="1" applyBorder="1" applyAlignment="1">
      <alignment wrapText="1"/>
    </xf>
    <xf numFmtId="165" fontId="14" fillId="3" borderId="5" xfId="0" applyNumberFormat="1" applyFont="1" applyFill="1" applyBorder="1" applyAlignment="1">
      <alignment wrapText="1"/>
    </xf>
    <xf numFmtId="165" fontId="14" fillId="3" borderId="5" xfId="0" applyNumberFormat="1" applyFont="1" applyFill="1" applyBorder="1" applyAlignment="1">
      <alignment vertical="justify" wrapText="1"/>
    </xf>
    <xf numFmtId="165" fontId="14" fillId="3" borderId="0" xfId="0" applyNumberFormat="1" applyFont="1" applyFill="1" applyAlignment="1">
      <alignment vertical="justify" wrapText="1"/>
    </xf>
    <xf numFmtId="165" fontId="14" fillId="0" borderId="0" xfId="0" applyNumberFormat="1" applyFont="1" applyFill="1" applyBorder="1" applyAlignment="1">
      <alignment vertical="justify" wrapText="1"/>
    </xf>
    <xf numFmtId="165" fontId="20" fillId="0" borderId="0" xfId="2" applyFont="1" applyFill="1" applyBorder="1" applyAlignment="1" applyProtection="1">
      <alignment horizontal="justify" vertical="center" wrapText="1"/>
    </xf>
    <xf numFmtId="2" fontId="4" fillId="0" borderId="0" xfId="0" applyNumberFormat="1" applyFont="1" applyFill="1" applyBorder="1" applyAlignment="1"/>
    <xf numFmtId="0" fontId="4" fillId="0" borderId="9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/>
    </xf>
    <xf numFmtId="165" fontId="22" fillId="0" borderId="5" xfId="0" applyNumberFormat="1" applyFont="1" applyFill="1" applyBorder="1" applyAlignment="1">
      <alignment vertical="justify" wrapText="1"/>
    </xf>
    <xf numFmtId="0" fontId="22" fillId="0" borderId="5" xfId="0" applyNumberFormat="1" applyFont="1" applyFill="1" applyBorder="1" applyAlignment="1">
      <alignment vertical="justify" wrapText="1"/>
    </xf>
    <xf numFmtId="4" fontId="22" fillId="0" borderId="5" xfId="0" applyNumberFormat="1" applyFont="1" applyFill="1" applyBorder="1" applyAlignment="1">
      <alignment vertical="justify" wrapText="1"/>
    </xf>
    <xf numFmtId="0" fontId="14" fillId="0" borderId="0" xfId="0" applyNumberFormat="1" applyFont="1" applyFill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top" wrapText="1"/>
    </xf>
    <xf numFmtId="0" fontId="11" fillId="0" borderId="18" xfId="0" applyFont="1" applyFill="1" applyBorder="1" applyAlignment="1">
      <alignment horizontal="center" vertical="top" wrapText="1"/>
    </xf>
    <xf numFmtId="0" fontId="11" fillId="0" borderId="19" xfId="0" applyFont="1" applyFill="1" applyBorder="1" applyAlignment="1">
      <alignment horizontal="center" vertical="top" wrapText="1"/>
    </xf>
    <xf numFmtId="0" fontId="11" fillId="0" borderId="20" xfId="0" applyFont="1" applyFill="1" applyBorder="1" applyAlignment="1">
      <alignment horizontal="center" vertical="top" wrapText="1"/>
    </xf>
    <xf numFmtId="0" fontId="11" fillId="0" borderId="17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165" fontId="11" fillId="0" borderId="23" xfId="0" applyNumberFormat="1" applyFont="1" applyFill="1" applyBorder="1" applyAlignment="1">
      <alignment horizontal="center" vertical="center" wrapText="1"/>
    </xf>
    <xf numFmtId="165" fontId="11" fillId="0" borderId="21" xfId="0" applyNumberFormat="1" applyFont="1" applyFill="1" applyBorder="1" applyAlignment="1">
      <alignment horizontal="center" vertical="center" wrapText="1"/>
    </xf>
    <xf numFmtId="165" fontId="11" fillId="0" borderId="24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1" fontId="11" fillId="0" borderId="5" xfId="0" applyNumberFormat="1" applyFont="1" applyFill="1" applyBorder="1" applyAlignment="1">
      <alignment horizontal="center" vertic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1299992</xdr:colOff>
      <xdr:row>0</xdr:row>
      <xdr:rowOff>174542</xdr:rowOff>
    </xdr:from>
    <xdr:to>
      <xdr:col>9</xdr:col>
      <xdr:colOff>1336830</xdr:colOff>
      <xdr:row>1</xdr:row>
      <xdr:rowOff>225166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65174" y="174542"/>
          <a:ext cx="1993792" cy="396988"/>
        </a:xfrm>
        <a:prstGeom prst="rect">
          <a:avLst/>
        </a:prstGeom>
        <a:noFill/>
      </xdr:spPr>
    </xdr:pic>
    <xdr:clientData/>
  </xdr:twoCellAnchor>
  <xdr:twoCellAnchor>
    <xdr:from>
      <xdr:col>0</xdr:col>
      <xdr:colOff>342901</xdr:colOff>
      <xdr:row>0</xdr:row>
      <xdr:rowOff>38099</xdr:rowOff>
    </xdr:from>
    <xdr:to>
      <xdr:col>1</xdr:col>
      <xdr:colOff>657225</xdr:colOff>
      <xdr:row>1</xdr:row>
      <xdr:rowOff>355600</xdr:rowOff>
    </xdr:to>
    <xdr:pic>
      <xdr:nvPicPr>
        <xdr:cNvPr id="7" name="Picture 2"/>
        <xdr:cNvPicPr>
          <a:picLocks noChangeArrowheads="1"/>
        </xdr:cNvPicPr>
      </xdr:nvPicPr>
      <xdr:blipFill>
        <a:blip xmlns:r="http://schemas.openxmlformats.org/officeDocument/2006/relationships" r:embed="rId2" cstate="print">
          <a:lum bright="24000" contrast="-30000"/>
        </a:blip>
        <a:srcRect/>
        <a:stretch>
          <a:fillRect/>
        </a:stretch>
      </xdr:blipFill>
      <xdr:spPr bwMode="auto">
        <a:xfrm>
          <a:off x="342901" y="38099"/>
          <a:ext cx="666749" cy="669926"/>
        </a:xfrm>
        <a:prstGeom prst="rect">
          <a:avLst/>
        </a:prstGeom>
        <a:solidFill>
          <a:srgbClr val="FF0000"/>
        </a:solidFill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1098176</xdr:colOff>
      <xdr:row>133</xdr:row>
      <xdr:rowOff>336177</xdr:rowOff>
    </xdr:from>
    <xdr:to>
      <xdr:col>4</xdr:col>
      <xdr:colOff>868456</xdr:colOff>
      <xdr:row>134</xdr:row>
      <xdr:rowOff>570940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59823" y="105447353"/>
          <a:ext cx="1159809" cy="1198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418164</xdr:colOff>
      <xdr:row>0</xdr:row>
      <xdr:rowOff>153894</xdr:rowOff>
    </xdr:from>
    <xdr:to>
      <xdr:col>9</xdr:col>
      <xdr:colOff>676275</xdr:colOff>
      <xdr:row>1</xdr:row>
      <xdr:rowOff>208830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86289" y="153894"/>
          <a:ext cx="1934511" cy="5883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342902</xdr:colOff>
      <xdr:row>0</xdr:row>
      <xdr:rowOff>85723</xdr:rowOff>
    </xdr:from>
    <xdr:to>
      <xdr:col>1</xdr:col>
      <xdr:colOff>647700</xdr:colOff>
      <xdr:row>1</xdr:row>
      <xdr:rowOff>371474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2" cstate="print">
          <a:lum bright="24000" contrast="-30000"/>
        </a:blip>
        <a:srcRect/>
        <a:stretch>
          <a:fillRect/>
        </a:stretch>
      </xdr:blipFill>
      <xdr:spPr bwMode="auto">
        <a:xfrm>
          <a:off x="342902" y="85723"/>
          <a:ext cx="752473" cy="819151"/>
        </a:xfrm>
        <a:prstGeom prst="rect">
          <a:avLst/>
        </a:prstGeom>
        <a:solidFill>
          <a:srgbClr val="FF0000"/>
        </a:solidFill>
        <a:ln w="9525">
          <a:miter lim="800000"/>
          <a:headEnd/>
          <a:tailEnd/>
        </a:ln>
      </xdr:spPr>
    </xdr:pic>
    <xdr:clientData/>
  </xdr:twoCellAnchor>
  <xdr:twoCellAnchor>
    <xdr:from>
      <xdr:col>4</xdr:col>
      <xdr:colOff>1901798</xdr:colOff>
      <xdr:row>192</xdr:row>
      <xdr:rowOff>15209</xdr:rowOff>
    </xdr:from>
    <xdr:to>
      <xdr:col>4</xdr:col>
      <xdr:colOff>3160575</xdr:colOff>
      <xdr:row>198</xdr:row>
      <xdr:rowOff>172945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37622" y="216412003"/>
          <a:ext cx="1258777" cy="1300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\\ixarrdc\Work%20Order\G.R.%20Engineering%20Works%20Limited\G.R.%20Engg%20Pvt%20Ltd%20-%20P8-11-685-986%20-%2007.09.11%20-%20BPCL,%20Uran%20Project%20-%20RT,UT%20&amp;%20%20MPT.pdf" TargetMode="External"/><Relationship Id="rId3" Type="http://schemas.openxmlformats.org/officeDocument/2006/relationships/hyperlink" Target="file:///\\ixarrdc\Work%20Order\BHEL,%20Haridwar\B.H.E.L.,%20HARDAWR%20-%20QCX-F-1207-08%20-%2027.12.2010.pdf" TargetMode="External"/><Relationship Id="rId7" Type="http://schemas.openxmlformats.org/officeDocument/2006/relationships/hyperlink" Target="file:///\\ixarrdc\site%20billing\Outstation%20Site\Kalpataru%20Power%20-%20Champa-Lalmohan\Paradip-Raipur-Ranchi%20Pipeline%20Project%20of%20IOCL%20-%20NDT%20Services%20-%20WO%20No.%202300101665%20Dated%2005.04.2011.PDF" TargetMode="External"/><Relationship Id="rId12" Type="http://schemas.openxmlformats.org/officeDocument/2006/relationships/oleObject" Target="../embeddings/oleObject1.bin"/><Relationship Id="rId2" Type="http://schemas.openxmlformats.org/officeDocument/2006/relationships/hyperlink" Target="file:///\\ixarrdc\Work%20Order\L%20&amp;%20T\LOI%20for%20Talwandi%20Power%20Project%20Punjab%20(No.LT-TPPC-NRO-LE100549-LOI-NDT-IXAR%20dtd.%2006.09.2011).pdf" TargetMode="External"/><Relationship Id="rId1" Type="http://schemas.openxmlformats.org/officeDocument/2006/relationships/hyperlink" Target="file:///\\ixarrdc\Work%20Order\Reliance%20Industries%20Limited\W%20O%20-%20RIL%20-%20VMD%20(2).pdf" TargetMode="External"/><Relationship Id="rId6" Type="http://schemas.openxmlformats.org/officeDocument/2006/relationships/hyperlink" Target="file:///\\ixarrdc\Work%20Order\Cairn%20India\2014\WO%20No.Rajasthan-7400014495%20Dated%2021.03.2014%20(NDT%20&amp;%20PWHT%20Services%20)%20-%20Cairn%20India%20Limited,%20Barmer.pdf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file:///\\ixarrdc\Work%20Order\Samsung%20Engineering%20%20Co.%20Ltd\LOI%20No%20%20CPPSD275_Industrial%20X-Ray%20%20Allied%20Radiographers%20(I)%20Pvt%20%20Ltd%20_NDT%20Work.PDF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file:///\\ixarrdc\Work%20Order\BHEL,%20Haridwar\B.H.E.L%20Hardawr%20-%20QCX-F-1207-06%20-%2026.12.2011.pdf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file:///\\Ixarrdc\work%20order\Gammon%20India%20Limited\Virgamgaon%20Khandla-WO-19.05.2010.pdf" TargetMode="External"/><Relationship Id="rId117" Type="http://schemas.openxmlformats.org/officeDocument/2006/relationships/hyperlink" Target="file:///\\ixarrdc\Work%20Order\Welspun\WO%20No.%20MAB-5900002619%20Dated%2006.05.2013%20(%20NDT%20&amp;%20Inspection%20Services%202013%20-%2014%20-%20II%20)%20-%20Welspun%20Maxsteel%20Ltd,%20Raigad.pdf" TargetMode="External"/><Relationship Id="rId21" Type="http://schemas.openxmlformats.org/officeDocument/2006/relationships/hyperlink" Target="file:///\\ixarrdc\Work%20Order\L%20&amp;%20T\NDT%20service%20(MHN-PP-LQ)%20Hazira-L&amp;T,%20Powai.pdf" TargetMode="External"/><Relationship Id="rId42" Type="http://schemas.openxmlformats.org/officeDocument/2006/relationships/hyperlink" Target="file:///\\ixarrdc\Work%20Order\Punj%20Lioyd\Punj%20Lloyd%20Ltd%20-%20PLL-PROJ-DBPL-PIIN-25&amp;26-005%20-%2022.12.2010.pdf" TargetMode="External"/><Relationship Id="rId47" Type="http://schemas.openxmlformats.org/officeDocument/2006/relationships/hyperlink" Target="file:///\\ixarrdc\Work%20Order\Cairn%20India\Cairn%20Energy%20India%20Pty%20Ltd%20-%20Rajasthan-7400008929%20-%2015.03.2012.pdf" TargetMode="External"/><Relationship Id="rId63" Type="http://schemas.openxmlformats.org/officeDocument/2006/relationships/hyperlink" Target="file:///\\ixarrdc\Work%20Order\Ambuja%20Cements\2800380175-NE09-ANUJ%20THAKUR%20-%2008.04.2013%20-%20MPI%20Testing%20at%20Cment%20-%20III%20area%20in%20suli%20plant..pdf" TargetMode="External"/><Relationship Id="rId68" Type="http://schemas.openxmlformats.org/officeDocument/2006/relationships/hyperlink" Target="file:///\\ixarrdc\Work%20Order\G.R.%20Engineering%20Works%20Limited\G.R.%20Engg%20Pvt%20Ltd%20-%20P8-11-695-1393%20-%2017.11.2011%20-%20Devanagonthi,%20Bangalore%20Site%20-%20RT,%20UT.pdf" TargetMode="External"/><Relationship Id="rId84" Type="http://schemas.openxmlformats.org/officeDocument/2006/relationships/hyperlink" Target="file:///\\ixarrdc\Work%20Order\Avinash%20%20EM%20Porjects%20Pvt.%20Ltd\WO%20No.%20IXAR-PMS-MB-1325-03-13%20Dated%2003.04.2013%20(RT%20&amp;%20PWHT%20Services%20for%20Piping%20works%20-%20C2C3%20Projects%20)%20with%20correspondance-%20Avinash%20EM%20Projects%20Pvt.%20Ltd.,pdf" TargetMode="External"/><Relationship Id="rId89" Type="http://schemas.openxmlformats.org/officeDocument/2006/relationships/hyperlink" Target="file:///\\ixarrdc\Work%20Order\Punj%20Lioyd\WO%20NO.%20pll-proj-mupl-piin27-012%20Dated%2027.05.2013%20-%20Amendment%20(2)%20-for%20NDT%20Services%20at%20Uran%20-%20Punj%20Lloyd%20ltd..PDF" TargetMode="External"/><Relationship Id="rId112" Type="http://schemas.openxmlformats.org/officeDocument/2006/relationships/hyperlink" Target="file:///\\ixarrdc\Work%20Order\Bengal%20Industries\Work%20order.pdf" TargetMode="External"/><Relationship Id="rId16" Type="http://schemas.openxmlformats.org/officeDocument/2006/relationships/hyperlink" Target="file:///\\Ixarrdc\work%20order\Jsiw%20Infarstructure%20Pvt%20Ltd\W.O.%20for%20NDT%20Work%20for%20Lakhtar%20Project.PDF" TargetMode="External"/><Relationship Id="rId107" Type="http://schemas.openxmlformats.org/officeDocument/2006/relationships/hyperlink" Target="file:///\\ixarrdc\Work%20Order\Cairn%20India\Cairn%20Energy%20India%20Pty%20Ltd%20-%20Rajasthan-7400010143%20-%2016.10.2012%20-%20Residul.pdf" TargetMode="External"/><Relationship Id="rId11" Type="http://schemas.openxmlformats.org/officeDocument/2006/relationships/hyperlink" Target="file:///\\Ixarrdc\work%20order\Corrtech%20International%20PVT%20LTD\PO%20No%20-%201110002363.pdf" TargetMode="External"/><Relationship Id="rId32" Type="http://schemas.openxmlformats.org/officeDocument/2006/relationships/hyperlink" Target="file:///\\IXARRDC\..\ManishaB\Desktop\ambuja%20cement\PO_2800356195.PDF" TargetMode="External"/><Relationship Id="rId37" Type="http://schemas.openxmlformats.org/officeDocument/2006/relationships/hyperlink" Target="file:///\\ixarrdc\Work%20Order\Kalpataru%20Power%20Transmission%20Limited\KalpaTaru%20Power%20Transmission%20Ltd%20-%202300101502%20-%2024.02.2011.PDF" TargetMode="External"/><Relationship Id="rId53" Type="http://schemas.openxmlformats.org/officeDocument/2006/relationships/hyperlink" Target="file:///\\Ixarrdc\work%20order\Advance%20Stimul\DBPL%20Project,%20Spread%20-%201%20NDT%20Services%20-%200004%20-%2025.02.2011.pdf" TargetMode="External"/><Relationship Id="rId58" Type="http://schemas.openxmlformats.org/officeDocument/2006/relationships/hyperlink" Target="file:///\\ixarrdc\Work%20Order\G.R.%20Engineering%20Works%20Limited\G.R.%20Engg%20Pvt%20Ltd%20-%20P8-11-685-986%20-%2007.09.11%20-%20BPCL,%20Uran%20Project%20-%20RT,UT%20&amp;%20%20MPT.pdf" TargetMode="External"/><Relationship Id="rId74" Type="http://schemas.openxmlformats.org/officeDocument/2006/relationships/hyperlink" Target="file:///\\ixarrdc\Work%20Order\Corrtech%20International%20PVT%20LTD\WO%20No.%201112000268%20-%2005.05.2012%20-%20NDT%20Services%20for%20Amboli%20Vantedvad%20Pipeline%20project%20(AVPL%20)%20-%20corrtech.pdf" TargetMode="External"/><Relationship Id="rId79" Type="http://schemas.openxmlformats.org/officeDocument/2006/relationships/hyperlink" Target="file:///\\ixarrdc\Work%20Order\Indus%20Project%20Limited\Industrial%20Xray%20Letter-01%2009%202012.pdf" TargetMode="External"/><Relationship Id="rId102" Type="http://schemas.openxmlformats.org/officeDocument/2006/relationships/hyperlink" Target="file:///\\ixarrdc\Work%20Order\L%20&amp;%20T\WO%20NO%20E04%20-%20IXAR.pdf" TargetMode="External"/><Relationship Id="rId123" Type="http://schemas.openxmlformats.org/officeDocument/2006/relationships/hyperlink" Target="file:///\\ixarrdc\Work%20Order\Reliance%20Industries%20Limited\PO_0000104320_GSM_0000103227_0000.PDF" TargetMode="External"/><Relationship Id="rId128" Type="http://schemas.openxmlformats.org/officeDocument/2006/relationships/oleObject" Target="../embeddings/oleObject2.bin"/><Relationship Id="rId5" Type="http://schemas.openxmlformats.org/officeDocument/2006/relationships/hyperlink" Target="file:///\\Ixarrdc\work%20order\Punj%20Lioyd\VKPL%20Work%20order-PLL.docx" TargetMode="External"/><Relationship Id="rId90" Type="http://schemas.openxmlformats.org/officeDocument/2006/relationships/hyperlink" Target="file:///\\ixarrdc\Quotation\Tata%20Project%20Ltd\2013\August\WO%20No.%20TPL-SBU-QS-HYD-WO%20Dated%2019.08.2013%20(NDT%20Project%20at%20Mauritius%20)%20-%20TATA%20PROJECTS%20LIMITED.pdf" TargetMode="External"/><Relationship Id="rId95" Type="http://schemas.openxmlformats.org/officeDocument/2006/relationships/hyperlink" Target="file:///\\ixarrdc\Work%20Order\Kazstroy%20Services%20Infarstructure\RT%20&amp;%20UT%20(%20IOCL%20Paradeep%20Refinery%20)%20Amended%202%20-%20(wo%20no.%2024000164%20%20dtd14.09.2011%20).PDF" TargetMode="External"/><Relationship Id="rId19" Type="http://schemas.openxmlformats.org/officeDocument/2006/relationships/hyperlink" Target="file:///\\Ixarrdc\work%20order\Punj%20Lioyd\Dahej%20Vijaipur%20Pipeline%20Upgradation%20Project%20(DVPL)%20of%20GAIL%20-%2074%208-O-7%20Addendum%201%20-%2002.02.2011.pdf" TargetMode="External"/><Relationship Id="rId14" Type="http://schemas.openxmlformats.org/officeDocument/2006/relationships/hyperlink" Target="file:///\\Ixarrdc\work%20order\Gammon%20India%20Limited\RBPP%20-%20LOI%20No.%20GIL.PL.2808.2010%20DTD.%2023.01.2010%20for%20ramanmandi%20Bhatinda%20pipeline%20project.pdf" TargetMode="External"/><Relationship Id="rId22" Type="http://schemas.openxmlformats.org/officeDocument/2006/relationships/hyperlink" Target="file:///\\ixarrdc\Work%20Order\L%20&amp;%20T\WO%20for%20UT%20&#8211;%20TOFD%20Services%20at%20your%20Hazira%20Works.(HED%20Division)%20%20wo%20no.%20HZW-423490-AMP%20dtd.%2007.10.2011.pdf" TargetMode="External"/><Relationship Id="rId27" Type="http://schemas.openxmlformats.org/officeDocument/2006/relationships/hyperlink" Target="file:///\\Ixarrdc\work%20order\Samsung%20Engineering%20%20Co.%20Ltd\OPaL%20DFCU%20&amp;%20AU%20Project%20-%2002.04.2010.pdf" TargetMode="External"/><Relationship Id="rId30" Type="http://schemas.openxmlformats.org/officeDocument/2006/relationships/hyperlink" Target="file:///\\ixarrdc\Work%20Order\Cairn%20India\Cairn%20Energy%20India%20Pty%20Ltd%20-%20Rajasthan-7400009377%20-%2026.05.2012%20-%20Piping,%20modification.pdf" TargetMode="External"/><Relationship Id="rId35" Type="http://schemas.openxmlformats.org/officeDocument/2006/relationships/hyperlink" Target="file:///\\ixarrdc\Work%20Order\G.R.%20Engineering%20Works%20Limited\G.R.Engg%20Pvt%20Ltd%20-%20P8-11-684-405%20-%2009.06.2011%20-%20BCPL,%20Assam%20Project%20-%20RT,%20MPT%20&amp;%20UT.pdf" TargetMode="External"/><Relationship Id="rId43" Type="http://schemas.openxmlformats.org/officeDocument/2006/relationships/hyperlink" Target="file:///\\ixarrdc\Work%20Order\Punj%20Lioyd\Punj%20Lloyd%20Ltd%20-%20PLL-PROJ-VKPL-PIIN28-009%20-%2022.04.2011%20-%20Vijaipur%20Kota%20with%20sign%20&amp;%20stamp.pdf" TargetMode="External"/><Relationship Id="rId48" Type="http://schemas.openxmlformats.org/officeDocument/2006/relationships/hyperlink" Target="file:///\\ixarrdc\Work%20Order\Corrtech%20International%20PVT%20LTD\WO%20No.%20CTPL-2011-12-WO-24-Rev.1%20dtd.%2009.03.2012%20(Paradip-Sambalpur-Ranchi%20Pipeline%20Project).pdf" TargetMode="External"/><Relationship Id="rId56" Type="http://schemas.openxmlformats.org/officeDocument/2006/relationships/hyperlink" Target="file:///\\ixarrdc\Work%20Order\L%20&amp;%20T\Larsen%20&amp;%20Toubro%20Ltd%20-%20LT-HCP-HQ-BP-2011-973-NFL-B-007%20-%2020.06.2011.pdf" TargetMode="External"/><Relationship Id="rId64" Type="http://schemas.openxmlformats.org/officeDocument/2006/relationships/hyperlink" Target="file:///\\ixarrdc\Work%20Order\G.R.%20Engineering%20Works%20Limited\Copy%20of%20G.R.%20Engg%20Pvt%20Ltd%20-%20P8-11-700-631%20-%2013.07.11-%20Vijaipur%20Project%20-%20RT,%20MPT%20&amp;%20UT.pdf" TargetMode="External"/><Relationship Id="rId69" Type="http://schemas.openxmlformats.org/officeDocument/2006/relationships/hyperlink" Target="file:///\\ixarrdc\Work%20Order\Corrtech%20International%20PVT%20LTD\Kashipur%20-%20Rudrapur.pdf" TargetMode="External"/><Relationship Id="rId77" Type="http://schemas.openxmlformats.org/officeDocument/2006/relationships/hyperlink" Target="file:///\\ixarrdc\Work%20Order\Corrtech%20International%20PVT%20LTD\Corrtech%20International%20Pvt%20Ltd%20-%201110000342%20-%2019.04.2013%20(Rs.3379186.50)%20-%20DTPL%20(%20Dabhan%20Thasra%20Pipeline%20Project%20).pdf" TargetMode="External"/><Relationship Id="rId100" Type="http://schemas.openxmlformats.org/officeDocument/2006/relationships/hyperlink" Target="file:///\\ixarrdc\Work%20Order\Cairn%20India\Cairn%20Energy%20India%20Pty%20Ltd%20-%20Rajasthan-7400008715%20-%2030.01.2012.pdf" TargetMode="External"/><Relationship Id="rId105" Type="http://schemas.openxmlformats.org/officeDocument/2006/relationships/hyperlink" Target="file:///\\ixarrdc\Work%20Order\MAHARASHTRA%20STATE%20POWER%20GENERATION%20CO.%20LTD\2013\RT\PO%20No.%20NTPS-4500030189%20Dated%2013.03.2013%20(RT%20Inspection)%20-%20Mahagenco.pdf" TargetMode="External"/><Relationship Id="rId113" Type="http://schemas.openxmlformats.org/officeDocument/2006/relationships/hyperlink" Target="file:///\\Ixarrdc\work%20order\Kalpataru%20Power%20Transmission%20Limited\2300102630%20Dtd.%2007.04.2012%20(%20PGPL%20-%20Pipavav-Gundala%20Pipeline%20Project,%20GSPL%20)%20-%20Kalpataru.pdf" TargetMode="External"/><Relationship Id="rId118" Type="http://schemas.openxmlformats.org/officeDocument/2006/relationships/hyperlink" Target="file:///\\ixarrdc\Work%20Order\Leighton%20Welspun\WO%20No.%20I1173-SC022%20Dated%2030.04.2013%20(%20NDT%20Services%20for%20Cairn%20EPC2%20and%20EPC3%20Works%20for%20Mangala%20Field%20Development%20Project%20)%20-%20Leighton%20Welspun,%20Mumbai.pdf" TargetMode="External"/><Relationship Id="rId126" Type="http://schemas.openxmlformats.org/officeDocument/2006/relationships/drawing" Target="../drawings/drawing2.xml"/><Relationship Id="rId8" Type="http://schemas.openxmlformats.org/officeDocument/2006/relationships/hyperlink" Target="file:///\\Ixarrdc\work%20order\Corrtech%20International%20PVT%20LTD\Ndt%20work%20for%20Pipeline%20in%20Weldpad%20and%20Mangala%20Process%20Terminal%20of%20Cairn's%20Barmer%20Terminal%20%20-%203.8.2009%20-%20file%20no%201.pdf" TargetMode="External"/><Relationship Id="rId51" Type="http://schemas.openxmlformats.org/officeDocument/2006/relationships/hyperlink" Target="file:///\\ixarrdc\Work%20Order\Febtech\Paradeep%20-%2014.09.2010.pdf" TargetMode="External"/><Relationship Id="rId72" Type="http://schemas.openxmlformats.org/officeDocument/2006/relationships/hyperlink" Target="file:///\\ixarrdc\Work%20Order\G.R.%20Engineering%20Works%20Limited\G.R.%20Engg%20Pvt%20Ltd%20-%20P8-11-695-1393%20-%2017.11.2011.pdf" TargetMode="External"/><Relationship Id="rId80" Type="http://schemas.openxmlformats.org/officeDocument/2006/relationships/hyperlink" Target="file:///\\ixarrdc\Work%20Order\Cairn%20India\Contract%20No.%20Ravva-4600003090%20dtd.%2015.10.2012%20-Long%20Range%20Ultrsonic%20Testing%20Services.pdf" TargetMode="External"/><Relationship Id="rId85" Type="http://schemas.openxmlformats.org/officeDocument/2006/relationships/hyperlink" Target="file:///\\ixarrdc\Work%20Order\Jsiw%20Infarstructure%20Pvt%20Ltd\JS-919E2-NDT-2013-1070R1%20Dated%2019.04.2013%20(NDT%20Services%20for%20Ghanshyam%20CNG%20Connectivity%20at%20Limdi%20Project%20of%20GPSC%20Gas%20-%20JSIW%20Infrastructre%20Pvt.%20Ltd..pdf" TargetMode="External"/><Relationship Id="rId93" Type="http://schemas.openxmlformats.org/officeDocument/2006/relationships/hyperlink" Target="file:///\\ixarrdc\Work%20Order\L%20&amp;%20T\LOI%20No.%20L&amp;T-SOLAR-LOI-NDT-IXAR-01%20Dated%2021.11.2012%20-%20RT,%20PWHT,%20Preheating,%20Post%20Heating%20&amp;%20HT%20at%201%20X%20125mw%20Concentrated%20Solar%20Thermal%20Power%20Plant%20Project,%20in%20Dhursar%20Village,%20Pokhran-Rajasthan%20-%20L%20&amp;%20T,%20Pokhran.pdf" TargetMode="External"/><Relationship Id="rId98" Type="http://schemas.openxmlformats.org/officeDocument/2006/relationships/hyperlink" Target="file:///\\Ixarrdc\work%20order\Cairn%20India\PWHT%20&amp;%20NDT%20Services%20for%2024%20WI%20&amp;%20PF%20Line%20(po%20no.%20Rajasthan-7400007865%20dtd.%2024.08.2011%20).pdf" TargetMode="External"/><Relationship Id="rId121" Type="http://schemas.openxmlformats.org/officeDocument/2006/relationships/hyperlink" Target="file:///\\ixarrdc\Work%20Order\Cairn%20India\work%20order%20no%20%20Rajasthan-7400010492%20dated%2002%2012%202012%20for%20Provision%20of%20RT%20Work%20for%20pipingmodification%20as%20per%20the%20Scope%20of%20work%20defined%20by%20CIL%20.pdf" TargetMode="External"/><Relationship Id="rId3" Type="http://schemas.openxmlformats.org/officeDocument/2006/relationships/hyperlink" Target="file:///\\Ixarrdc\work%20order\L%20&amp;%20T\GGSR%20Bathind%20(%20WO%20No.%20E80%20dtd.%2023.01.2010%20)%20-%20L%20&amp;%20T,%20ECC%20Div..PDF" TargetMode="External"/><Relationship Id="rId12" Type="http://schemas.openxmlformats.org/officeDocument/2006/relationships/hyperlink" Target="file:///\\Ixarrdc\work%20order\Petron%20Engineering%20Private%20Limited\RT%20&amp;%20UT%20work%20for%20Critical%20Piping%20Job%20for%20Unit%20III%20&amp;%20IV%20at%20RTPP%20Site,%20Rosa%20(%20WO%20NO%20PECL-RT-GS-C-903-12272-2011%20Dtd.%2018.02.2011.pdf" TargetMode="External"/><Relationship Id="rId17" Type="http://schemas.openxmlformats.org/officeDocument/2006/relationships/hyperlink" Target="file:///\\Ixarrdc\work%20order\G.R.%20Engineering%20Works%20Limited\Radiography%20-Bhatinda-20.4.09-file%20no..pdf" TargetMode="External"/><Relationship Id="rId25" Type="http://schemas.openxmlformats.org/officeDocument/2006/relationships/hyperlink" Target="file:///\\Ixarrdc\work%20order\Artson%20Engineering%20Limited\W.O.%20No.%20AEL-2513-W.O-212-CAIRN%20ENERGY-2010-11%20Dated%2021st%20March%202011%20(%20NDT%20&amp;%20Stress%20Reliving%20Services%20for%20Bhagyam%20Oil%20Field%20Development%20at%20Cairn%20Energy%20India%20Pty%20Ltd.%20Project,%20Barmer%20site%20(%20Rajasthan%20)..PDF" TargetMode="External"/><Relationship Id="rId33" Type="http://schemas.openxmlformats.org/officeDocument/2006/relationships/hyperlink" Target="file:///\\ixarrdc\Work%20Order\Mukand%20Ltd\Work%20order%20No.%20MRPL-346-11-12-171%20-20.12.2011%20-%20%20Amended%20-%20Mukand%20Engineers%20Ltd.pdf" TargetMode="External"/><Relationship Id="rId38" Type="http://schemas.openxmlformats.org/officeDocument/2006/relationships/hyperlink" Target="file:///\\ixarrdc\Work%20Order\Kalpataru%20Power%20Transmission%20Limited\Amended%20-2,%20D%20BNPL%20-%20WO%20No.%202300101502%20dtd.%2024.02.2011%20-%20Ludhiyana%20(Punjab%20)%20Site.PDF" TargetMode="External"/><Relationship Id="rId46" Type="http://schemas.openxmlformats.org/officeDocument/2006/relationships/hyperlink" Target="file:///\\ixarrdc\Work%20Order\Cairn%20India\7400008914.pdf" TargetMode="External"/><Relationship Id="rId59" Type="http://schemas.openxmlformats.org/officeDocument/2006/relationships/hyperlink" Target="file:///\\ixarrdc\Work%20Order\Newton%20Engineering%20and%20Chemicals%20Ltd\Newton%20Engg%20&amp;%20Chemicals%20Ltd%20-%20NECL-NRV-MC241-2011-WO-02%20-%2006.04.11.pdf" TargetMode="External"/><Relationship Id="rId67" Type="http://schemas.openxmlformats.org/officeDocument/2006/relationships/hyperlink" Target="file:///\\ixarrdc\site%20billing\Outstation%20Site\Kalpataru%20Power%20-%20Champa-Lalmohan\Paradip-Raipur-Ranchi%20Pipeline%20Project%20of%20IOCL%20-%20NDT%20Services%20-%20WO%20No.%202300101665%20Dated%2005.04.2011.PDF" TargetMode="External"/><Relationship Id="rId103" Type="http://schemas.openxmlformats.org/officeDocument/2006/relationships/hyperlink" Target="file:///\\ixarrdc\Work%20Order\Cairn%20India\WO%20Sr.%20No.%20Rajasthan-7400010372%20-%20NDE%20&amp;%20PWHT%20Works%20for%20Aishwariya%20Well%20Pad%20Works%20-%20Cairn,%20Barmer.pdf" TargetMode="External"/><Relationship Id="rId108" Type="http://schemas.openxmlformats.org/officeDocument/2006/relationships/hyperlink" Target="file:///\\ixarrdc\Work%20Order\L%20&amp;%20T\2013\RT\LOI%20Dated%2001.06.2013%20-%20RT%20Services%20at%20Mathura%20site%20-%20L%20&amp;%20T,%20HED-Mumbai.pdf" TargetMode="External"/><Relationship Id="rId116" Type="http://schemas.openxmlformats.org/officeDocument/2006/relationships/hyperlink" Target="file:///\\ixarrdc\Work%20Order\Ordnance%20factory%20-%20Chandrapur\Pannaghar\S.%20O.%20No.%201132044-B2%20%20Dated%2004.05.2013%20(%20RT%20)%20-%20Ordnance%20factory%20chanda,%20chandrapur.pdf" TargetMode="External"/><Relationship Id="rId124" Type="http://schemas.openxmlformats.org/officeDocument/2006/relationships/hyperlink" Target="file:///\\ixarrdc\Work%20Order\McNally%20Bharat%20Engg%20Company%20limited\McNally%20Bharat%20Engg%20Co.%20Ltd%20-%2010017567%20-%2029.12.11.pdf" TargetMode="External"/><Relationship Id="rId20" Type="http://schemas.openxmlformats.org/officeDocument/2006/relationships/hyperlink" Target="file:///\\Ixarrdc\work%20order\MAHARASHTRA%20STATE%20POWER%20GENERATION%20CO.%20LTD\BM-II%20-%20NO.13476%20-%2016.10.2010.pdf" TargetMode="External"/><Relationship Id="rId41" Type="http://schemas.openxmlformats.org/officeDocument/2006/relationships/hyperlink" Target="file:///\\ixarrdc\Work%20Order\Kalpataru%20Power%20Transmission%20Limited\KalpaTaru%20Power%20Transmission%20Ltd%20-%202300101502%20-%2024.02.2011%20-%20DBNPL,%20Amended%20-%205.PDF" TargetMode="External"/><Relationship Id="rId54" Type="http://schemas.openxmlformats.org/officeDocument/2006/relationships/hyperlink" Target="file:///\\ixarrdc\Work%20Order\Corrtech%20International%20PVT%20LTD\WO%20No.%20CTPL-2011-12-WO-070%20Dated%2007.05.2012%20for%20NDT%20services%20at%20Kurushetra%20&#8211;%20Roorkee%20Nazibabad%20Pipeline%20Project%20(%20KRNPL%20).pdf" TargetMode="External"/><Relationship Id="rId62" Type="http://schemas.openxmlformats.org/officeDocument/2006/relationships/hyperlink" Target="file:///\\ixarrdc\Work%20Order\Meenakshi%20Associates%20Pvt.%20Ltd\PO%20No.%20C-2071-72-BCN-AG-2011-12-8054%20%20dtd.%2013.12.2011%20work%20at%20Delhi.pdf" TargetMode="External"/><Relationship Id="rId70" Type="http://schemas.openxmlformats.org/officeDocument/2006/relationships/hyperlink" Target="file:///\\ixarrdc\Work%20Order\L%20&amp;%20T\NDT%20&amp;%20PWHT,%20ONGC,%20Uran%20-%2020.06.2011.pdf" TargetMode="External"/><Relationship Id="rId75" Type="http://schemas.openxmlformats.org/officeDocument/2006/relationships/hyperlink" Target="file:///\\ixarrdc\Work%20Order\Corrtech%20International%20PVT%20LTD\1112000054%20-%2010.04.2012%20(%20DTPL%20-%20Dabhan%20Thasra%20Pipeline%20Project%20)%20-%20Corrtech.PDF" TargetMode="External"/><Relationship Id="rId83" Type="http://schemas.openxmlformats.org/officeDocument/2006/relationships/hyperlink" Target="file:///\\ixarrdc\Work%20Order\Technip%20KT%20India\WO%20No.%20AYM-rak-797-4160%20dtd.%2016.01.2013%20-%20Technip%20KT%20(%20RT%20Welds%20)%20at%20Gail,%20Vijaipur.PDF" TargetMode="External"/><Relationship Id="rId88" Type="http://schemas.openxmlformats.org/officeDocument/2006/relationships/hyperlink" Target="file:///\\ixarrdc\Work%20Order\Chambal%20Fertilizer\WO_0046012120_GRP_260.pdf" TargetMode="External"/><Relationship Id="rId91" Type="http://schemas.openxmlformats.org/officeDocument/2006/relationships/hyperlink" Target="file:///\\ixarrdc\Work%20Order\G.%20R.%20Engg.%20Mathura.pdf" TargetMode="External"/><Relationship Id="rId96" Type="http://schemas.openxmlformats.org/officeDocument/2006/relationships/hyperlink" Target="file:///\\ixarrdc\Work%20Order\Kazstroy%20Services%20Infarstructure\RT%20&amp;%20UT%20(%20IOCL%20Paradeep%20Refinery%20)%20Amended%201%20-%2012.05.2011.PDF" TargetMode="External"/><Relationship Id="rId111" Type="http://schemas.openxmlformats.org/officeDocument/2006/relationships/hyperlink" Target="file:///\\ixarrdc\Work%20Order\Kazstroy%20Services%20Infarstructure\WO%2024001765%20(AMND-2)%20Paradeep%20Refinery%20Project%20-%20%20Kazstroy.pdf" TargetMode="External"/><Relationship Id="rId1" Type="http://schemas.openxmlformats.org/officeDocument/2006/relationships/hyperlink" Target="file:///\\Ixarrdc\work%20order\Jaihind%20Projects%20Limited\NDT%20work%20for%20BNPL%20Project%20-%208.12.2009%20-%20file%20no%201(%20Without%20sing).pdf" TargetMode="External"/><Relationship Id="rId6" Type="http://schemas.openxmlformats.org/officeDocument/2006/relationships/hyperlink" Target="file:///\\Ixarrdc\work%20order\Punj%20Lioyd\Amended%20W.O.%20for%20Vehicle.pdf" TargetMode="External"/><Relationship Id="rId15" Type="http://schemas.openxmlformats.org/officeDocument/2006/relationships/hyperlink" Target="file:///\\Ixarrdc\work%20order\Jsiw%20Infarstructure%20Pvt%20Ltd\Amendment%20to%20W.O.%20for%20NDT%20work%20for%20Lakhtar%20Project.PDF" TargetMode="External"/><Relationship Id="rId23" Type="http://schemas.openxmlformats.org/officeDocument/2006/relationships/hyperlink" Target="file:///\\Ixarrdc\work%20order\Corrtech%20International%20PVT%20LTD\BNPL%20-%20WO%20No.%201110000342%20dtd.%2015.05.2010%20-%20Jalandhar%20Site.pdf" TargetMode="External"/><Relationship Id="rId28" Type="http://schemas.openxmlformats.org/officeDocument/2006/relationships/hyperlink" Target="file:///\\ixarrdc\Work%20Order\Corrtech%20International%20PVT%20LTD\IXAR-1112001153-REV-0-AJPRW.pdf" TargetMode="External"/><Relationship Id="rId36" Type="http://schemas.openxmlformats.org/officeDocument/2006/relationships/hyperlink" Target="file:///\\ixarrdc\Work%20Order\G.R.%20Engineering%20Works%20Limited\G.R.%20Engg%20Pvt%20Ltd%20-%20P8-11-684-405%20-%2009.06.2011%20-%20Amended%20-%20I%20%20-03.08.2011,%20BCPL,%20Assam%20-%20RT.pdf" TargetMode="External"/><Relationship Id="rId49" Type="http://schemas.openxmlformats.org/officeDocument/2006/relationships/hyperlink" Target="file:///\\ixarrdc\Work%20Order\Febtech\WO%20No.HO-009-P-2029%20dtd.%2027.02.2012%20-%20RT%20Mounded%20LPG%20Bullets%20of%20size%206000mm%20I.D.%20x%2025%20thk%20-%2016%20thk%20at%20Calicut.pdf" TargetMode="External"/><Relationship Id="rId57" Type="http://schemas.openxmlformats.org/officeDocument/2006/relationships/hyperlink" Target="file:///\\ixarrdc\Work%20Order\G.%20R.%20Engg.%20Mathura%20-%20712.pdf" TargetMode="External"/><Relationship Id="rId106" Type="http://schemas.openxmlformats.org/officeDocument/2006/relationships/hyperlink" Target="file:///\\ixarrdc\Work%20Order\Cairn%20India\2013\WO%20No.%20Rajasthan-74000127485%20dated%2013.08.2013%20(%20NDE%20&amp;%20PWHT%20for%20Mangala%20infill%20wells%20DMSR%201599%20)%20-%20Cairn%20Energy%20Ltd..pdf" TargetMode="External"/><Relationship Id="rId114" Type="http://schemas.openxmlformats.org/officeDocument/2006/relationships/hyperlink" Target="file:///\\ixarrdc\Work%20Order\Kalpataru%20Power%20Transmission%20Limited\WO%20No.%202300102630%20Dated%2007.04.2012%20(%20PGPL%20-%20Pipavav-Gundala%20Pipeline%20Project%20)%20Amendment%20%201%20-%20%20Kalpataru.pdf" TargetMode="External"/><Relationship Id="rId119" Type="http://schemas.openxmlformats.org/officeDocument/2006/relationships/hyperlink" Target="file:///\\ixarrdc\Work%20Order\Kalpataru%20Power%20Transmission%20Limited\2014\WO-2300104235-NDT-IXAR.pdf" TargetMode="External"/><Relationship Id="rId127" Type="http://schemas.openxmlformats.org/officeDocument/2006/relationships/vmlDrawing" Target="../drawings/vmlDrawing2.vml"/><Relationship Id="rId10" Type="http://schemas.openxmlformats.org/officeDocument/2006/relationships/hyperlink" Target="file:///\\ixarrdc\Work%20Order\Corrtech%20International%20PVT%20LTD\Corrtech%20-%20BNPL%20-%20II%20-%20P.O.No.%201110002363%20%20-%20Dated.%2024.11.10.pdf" TargetMode="External"/><Relationship Id="rId31" Type="http://schemas.openxmlformats.org/officeDocument/2006/relationships/hyperlink" Target="file:///\\ixarrdc\Work%20Order\Cairn%20India\7400009232-Industrial%20X-Ray.pdf" TargetMode="External"/><Relationship Id="rId44" Type="http://schemas.openxmlformats.org/officeDocument/2006/relationships/hyperlink" Target="file:///\\ixarrdc\Work%20Order\Punj%20Lioyd\Amended%20W.O.%20for%20Vehicle.pdf" TargetMode="External"/><Relationship Id="rId52" Type="http://schemas.openxmlformats.org/officeDocument/2006/relationships/hyperlink" Target="file:///\\ixarrdc\Work%20Order\Corrtech%20International%20PVT%20LTD\Corrtech%20International%20Pvt%20Ltd%20-%201110002693%20-%2024.12.2010%20-%20TAPL,%20Palitana.pdf" TargetMode="External"/><Relationship Id="rId60" Type="http://schemas.openxmlformats.org/officeDocument/2006/relationships/hyperlink" Target="file:///\\ixarrdc\Work%20Order\Technip%20KT%20India\Technip%20KT%20Work%20order.PDF" TargetMode="External"/><Relationship Id="rId65" Type="http://schemas.openxmlformats.org/officeDocument/2006/relationships/hyperlink" Target="file:///\\ixarrdc\Work%20Order\L%20&amp;%20T\LOI%20-%20RT%20Close%20Proximity%20(Se-75)%20for%20Rajpura%20Power%20Project%20(LOI%20No.%20L&amp;T-TPPC-RTPP-RAJPURA-BOILER-LOI-007%20%20dtd.%2005.07.2012.pdf" TargetMode="External"/><Relationship Id="rId73" Type="http://schemas.openxmlformats.org/officeDocument/2006/relationships/hyperlink" Target="file:///\\ixarrdc\Work%20Order\G.R.%20Engineering%20Works%20Limited\Copy%20of%20G.R.Engg%20Pvt%20Ltd%20-%20P8-11-705-1657%20-%2028.12.11%20HPCL,%20Mangalore.pdf" TargetMode="External"/><Relationship Id="rId78" Type="http://schemas.openxmlformats.org/officeDocument/2006/relationships/hyperlink" Target="file:///\\ixarrdc\Work%20Order\G.R.%20Engineering%20Works%20Limited\G.R.%20Engg%20Pvt%20Ltd%20-%20P8-710-3400000022%20-%2020.06.2012%20-%20Pata.pdf" TargetMode="External"/><Relationship Id="rId81" Type="http://schemas.openxmlformats.org/officeDocument/2006/relationships/hyperlink" Target="file:///\\ixarrdc\Work%20Order\Techno%20Fab\Work%20Order%20No.%203550-7990%20dtd.%2003.11.2012.pdf" TargetMode="External"/><Relationship Id="rId86" Type="http://schemas.openxmlformats.org/officeDocument/2006/relationships/hyperlink" Target="file:///\\ixarrdc\Work%20Order\BG%20Exploration%20&amp;%20Production%20India%20Limited\PO%204500214518%20Dated%2008.04.2013%20(%20REFT-IRIS%20UT%20Shell%20&amp;%20Tube%20Heat%20Exchanger%20and%20Air%20Fin%20cooler.pdf" TargetMode="External"/><Relationship Id="rId94" Type="http://schemas.openxmlformats.org/officeDocument/2006/relationships/hyperlink" Target="file:///\\ixarrdc\Work%20Order\L%20&amp;%20T\2014\WO%20No.%20LT-HCP-RILJ3-MOU-MECH-LOI-0006%20Dated%2008.01.2014%20(%20NDT%20works%20for%20PCG-SEZ,%20RIL-J3%20Expansion%20Project,%20Jamnagar).pdf" TargetMode="External"/><Relationship Id="rId99" Type="http://schemas.openxmlformats.org/officeDocument/2006/relationships/hyperlink" Target="file:///\\ixarrdc\Work%20Order\Cairn%20India\Cairn%20Energy%20India%20Pty%20Ltd%20-%20Rajasthan-7400008550%20-%2020.01.2012.pdf" TargetMode="External"/><Relationship Id="rId101" Type="http://schemas.openxmlformats.org/officeDocument/2006/relationships/hyperlink" Target="file:///\\ixarrdc\Work%20Order\Cairn%20India\So%20No-7400010014-%20Industrial%20X-Ray%20-%2024%2009%202011%20(%20power%20fluid%20pump%20417E%20Hookup%20to%20water%20injection%20header.pdf" TargetMode="External"/><Relationship Id="rId122" Type="http://schemas.openxmlformats.org/officeDocument/2006/relationships/hyperlink" Target="file:///\\ixarrdc\Work%20Order\Cairn%20India\2014\Wo.%20No.%20Rajasthan-7400013995%20Dated%2024.01.2014%20(%20NDT%20Test%20for%20MPT%20Debottlenecking%20-%20Tic%20in%20Project%20-%20Tie%20in%20Activies%20(M221)%20DMSR%202008%20-%20Cairn.PDF" TargetMode="External"/><Relationship Id="rId4" Type="http://schemas.openxmlformats.org/officeDocument/2006/relationships/hyperlink" Target="file:///\\Ixarrdc\work%20order\L%20&amp;%20T\GGSR%20Bathind%20%20L%20&amp;%20T,%20ECC%20Div.%20(%20LOI%20NO.LTHCP-HQ%20BP%202010%20GGSRP-B01RT-A%20%20Dated%2012.01.2010.PDF" TargetMode="External"/><Relationship Id="rId9" Type="http://schemas.openxmlformats.org/officeDocument/2006/relationships/hyperlink" Target="file:///\\Ixarrdc\work%20order\Corrtech%20International%20PVT%20LTD\NDT%20works%20for%20Pipeline%20in%20Weldpad%20and%20Mangala%20Process%20Terminal%20of%20Cairn's%20Barmer%20Terminal%20-%205.11.2008%20-%20file%20no%201.pdf" TargetMode="External"/><Relationship Id="rId13" Type="http://schemas.openxmlformats.org/officeDocument/2006/relationships/hyperlink" Target="file:///\\Ixarrdc\work%20order\Petron%20Engineering%20Private%20Limited\RT%20&amp;%20UT%20work%20for%20Unit%20IV%20at%20RTPP%20Site,%20Rosa%20(%20WO%20NO%20PECL-RT-GS-C-901-12271-2011%20Dtd.%2018.02.2011.pdf" TargetMode="External"/><Relationship Id="rId18" Type="http://schemas.openxmlformats.org/officeDocument/2006/relationships/hyperlink" Target="file:///\\ixarrdc\work%20order\Punj%20Lioyd\Bhagyam%20Trunk%20Pipeline%20Project%20-%20HT,%20PWHT%20services%20(BTPL%20Project)%20WO%20NO.%20PLL-PROJ-PIIN24-07%20dtd.%2028.08.2011.PDF" TargetMode="External"/><Relationship Id="rId39" Type="http://schemas.openxmlformats.org/officeDocument/2006/relationships/hyperlink" Target="file:///\\ixarrdc\Work%20Order\Kalpataru%20Power%20Transmission%20Limited\Amended%20-3,%20D%20BNPL%20-%20WO%20No.%202300101502%20dtd.%2024.02.2011%20-%20Ludhiyana%20(Punjab%20)%20Site.PDF" TargetMode="External"/><Relationship Id="rId109" Type="http://schemas.openxmlformats.org/officeDocument/2006/relationships/hyperlink" Target="file:///\\ixarrdc\Work%20Order\Kazstroy%20Services%20Infarstructure\wo%20no.%2024001765%20dtd%2022.05.2012.pdf" TargetMode="External"/><Relationship Id="rId34" Type="http://schemas.openxmlformats.org/officeDocument/2006/relationships/hyperlink" Target="file:///\\ixarrdc\Work%20Order\Mukand%20Ltd\Work%20order%20No.%20MRPL-346-11-12-171%20-20.12.2011%20-%20%20Amended-2%20(14.07.2012)%20-%20Mukand%20Engineers%20Ltd.pdf" TargetMode="External"/><Relationship Id="rId50" Type="http://schemas.openxmlformats.org/officeDocument/2006/relationships/hyperlink" Target="file:///\\ixarrdc\Work%20Order\Febtech\LOI%20for%20carrying%20out%20radiography%20work%20for%2015700mm%20I.D.%20X%2034%20Thk%20Butadiene%20Storage%20Sphere%20at%20ISRL,%20Panipat%20Haryana.pdf" TargetMode="External"/><Relationship Id="rId55" Type="http://schemas.openxmlformats.org/officeDocument/2006/relationships/hyperlink" Target="file:///\\ixarrdc\Work%20Order\Jaihind%20Projects%20Limited\Industrial%20X%20PO%204300007433.PDF" TargetMode="External"/><Relationship Id="rId76" Type="http://schemas.openxmlformats.org/officeDocument/2006/relationships/hyperlink" Target="file:///\\ixarrdc\Work%20Order\Corrtech%20International%20PVT%20LTD\IXAR1112000171REV-0KOCHI.PDF" TargetMode="External"/><Relationship Id="rId97" Type="http://schemas.openxmlformats.org/officeDocument/2006/relationships/hyperlink" Target="file:///\\ixarrdc\Work%20Order\Kazstroy%20Services%20Infarstructure\RT%20&amp;%20UT%20(%20IOCL%20Paradeep%20Refinery%20)%20-%20LOI%20Dated%2017.02.2011..PDF" TargetMode="External"/><Relationship Id="rId104" Type="http://schemas.openxmlformats.org/officeDocument/2006/relationships/hyperlink" Target="file:///\\ixarrdc\Work%20Order\Doosan%20Chennai%20Works%20Private%20Limited\WO%20No.%202012001067%20Dated%2013.12.2012.pdf" TargetMode="External"/><Relationship Id="rId120" Type="http://schemas.openxmlformats.org/officeDocument/2006/relationships/hyperlink" Target="file:///\\ixarrdc\Work%20Order\HARI%20INTERNATIONAL%20Engineering%20Consultancy\Argus%20-%20LOI%20-%2023.11.2011.pdf" TargetMode="External"/><Relationship Id="rId125" Type="http://schemas.openxmlformats.org/officeDocument/2006/relationships/printerSettings" Target="../printerSettings/printerSettings2.bin"/><Relationship Id="rId7" Type="http://schemas.openxmlformats.org/officeDocument/2006/relationships/hyperlink" Target="file:///\\Ixarrdc\work%20order\Corrtech%20International%20PVT%20LTD\Auraiya%20Babrala%20Pipeline%20Rerouting%20works%20(UP,%20Farrukhabad)%20No.%201111001317%20dtd.08.09.2011.pdf" TargetMode="External"/><Relationship Id="rId71" Type="http://schemas.openxmlformats.org/officeDocument/2006/relationships/hyperlink" Target="file:///\\ixarrdc\Work%20Order\L%20&amp;%20T\Larsen%20&amp;%20Toubro%20Ltd%20-%20LT-HCP-HQ-BP-2011-970-ONGC-URAN-015%20-%2020.06.2011.pdf" TargetMode="External"/><Relationship Id="rId92" Type="http://schemas.openxmlformats.org/officeDocument/2006/relationships/hyperlink" Target="file:///\\ixarrdc\Work%20Order\Kazstroy%20Services%20Infarstructure\Konaban%20GGS%20&amp;%20Pipeline%20Grid%20Project%20(%20Tripura%20)%20-%2027.09.2010.PDF" TargetMode="External"/><Relationship Id="rId2" Type="http://schemas.openxmlformats.org/officeDocument/2006/relationships/hyperlink" Target="file:///\\Ixarrdc\work%20order\Jaihind%20Projects%20Limited\LOI%20for%20NDT%20work%20of%20Bawana%20Nangai%20Pipe%20line%20project%20of%20GAIL%20-%204.12.2009%20-%20file%20no%201.pdf" TargetMode="External"/><Relationship Id="rId29" Type="http://schemas.openxmlformats.org/officeDocument/2006/relationships/hyperlink" Target="file:///\\ixarrdc\Work%20Order\L%20&amp;%20T\LOI%20for%20RT%20with%20SCAR-COD%20at%20JNSTPP%20-%20Nigrie%20Site%20-%20L%20&amp;%20T,.xlsx.pdf" TargetMode="External"/><Relationship Id="rId24" Type="http://schemas.openxmlformats.org/officeDocument/2006/relationships/hyperlink" Target="file:///\\Ixarrdc\work%20order\BHEL%20Kudankalam\UT%20Services%20(%20WO%20No.%20KKNPP%201072-8448%20dtd.%2006%2009%2010%20).pdf" TargetMode="External"/><Relationship Id="rId40" Type="http://schemas.openxmlformats.org/officeDocument/2006/relationships/hyperlink" Target="file:///\\ixarrdc\Work%20Order\Kalpataru%20Power%20Transmission%20Limited\KalpaTaru%20Power%20Transmission%20Ltd%20-%202300101502%20-%2024.02.2011%20-%20DBNPL,%20Amended%20-%204.PDF" TargetMode="External"/><Relationship Id="rId45" Type="http://schemas.openxmlformats.org/officeDocument/2006/relationships/hyperlink" Target="file:///\\ixarrdc\Work%20Order\Punj%20Lioyd\Punj%20Lloyd%20-%20PLL-PROJ-MUPL-PIIN27-012%20-%2022-04-2011%20-%20BPCL,%20URAN%20-%20OFFSHORE.pdf" TargetMode="External"/><Relationship Id="rId66" Type="http://schemas.openxmlformats.org/officeDocument/2006/relationships/hyperlink" Target="file:///\\ixarrdc\Work%20Order\Punj%20Lioyd\LOI%20for%20%20Radiography%20work%20of%20Crude%20oil%20storage%20tanks%20at%20Bhogat,%20Gujarat%20-%20No.%20PLL-PROJ-PTIN10-121-015%20Dated%209th%20August%202010%20(%20accepted%20on%2010.08.2010%20).pdf" TargetMode="External"/><Relationship Id="rId87" Type="http://schemas.openxmlformats.org/officeDocument/2006/relationships/hyperlink" Target="file:///\\ixarrdc\Work%20Order\Chambal%20Fertilizer\WO_0046012120_GRP_260.pdf" TargetMode="External"/><Relationship Id="rId110" Type="http://schemas.openxmlformats.org/officeDocument/2006/relationships/hyperlink" Target="file:///\\ixarrdc\Work%20Order\Kazstroy%20Services%20Infarstructure\WO%2024001765%20(AMND-1)%20Paradeep%20Refinery%20Project%20-%20%20Kazstroy.pdf" TargetMode="External"/><Relationship Id="rId115" Type="http://schemas.openxmlformats.org/officeDocument/2006/relationships/hyperlink" Target="file:///\\ixarrdc\Work%20Order\Advance%20Infrastructures%20Pvt.%20Ltd\AIPL-SMPL-IXAR-WO-02%20dtd.%2015.12.2012.pdf" TargetMode="External"/><Relationship Id="rId61" Type="http://schemas.openxmlformats.org/officeDocument/2006/relationships/hyperlink" Target="file:///\\Ixarrdc\work%20order\G.R.%20Engineering%20Works%20Limited\IOCL%20Panipat%20%20Refinery%20wo%20no.P8-11-698-449%20dtd.16.06.2011%20(%20RT,MPT,UT%20for%20IOCL%20Panipat%20Project%20).pdf" TargetMode="External"/><Relationship Id="rId82" Type="http://schemas.openxmlformats.org/officeDocument/2006/relationships/hyperlink" Target="file:///\\ixarrdc\Work%20Order\Jsiw%20Infarstructure%20Pvt%20Ltd\WO%20No.%201027A-2-IOCL-EPIL-NDT-2013-1029%20Dated%2022.02.201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135"/>
  <sheetViews>
    <sheetView tabSelected="1" view="pageBreakPreview" topLeftCell="F1" zoomScale="85" zoomScaleSheetLayoutView="85" workbookViewId="0">
      <selection activeCell="AI6" sqref="AI6"/>
    </sheetView>
  </sheetViews>
  <sheetFormatPr defaultRowHeight="15"/>
  <cols>
    <col min="1" max="1" width="5.28515625" style="144" customWidth="1"/>
    <col min="2" max="2" width="40.140625" style="30" customWidth="1"/>
    <col min="3" max="3" width="24.5703125" style="145" customWidth="1"/>
    <col min="4" max="4" width="20.85546875" style="145" customWidth="1"/>
    <col min="5" max="5" width="61.5703125" style="146" customWidth="1"/>
    <col min="6" max="6" width="23.140625" style="31" customWidth="1"/>
    <col min="7" max="7" width="21.7109375" style="31" customWidth="1"/>
    <col min="8" max="8" width="61.7109375" style="30" customWidth="1"/>
    <col min="9" max="9" width="25.85546875" style="145" customWidth="1"/>
    <col min="10" max="10" width="25.140625" style="119" customWidth="1"/>
    <col min="11" max="11" width="22.42578125" style="119" hidden="1" customWidth="1"/>
    <col min="12" max="12" width="24.28515625" style="22" hidden="1" customWidth="1"/>
    <col min="13" max="13" width="62.28515625" style="22" hidden="1" customWidth="1"/>
    <col min="14" max="14" width="34.140625" style="22" hidden="1" customWidth="1"/>
    <col min="15" max="15" width="51.7109375" style="22" hidden="1" customWidth="1"/>
    <col min="16" max="16" width="42.7109375" style="28" hidden="1" customWidth="1"/>
    <col min="17" max="17" width="39.42578125" style="29" hidden="1" customWidth="1"/>
    <col min="18" max="18" width="41.85546875" style="22" hidden="1" customWidth="1"/>
    <col min="19" max="19" width="45.28515625" style="22" hidden="1" customWidth="1"/>
    <col min="20" max="20" width="56" style="22" hidden="1" customWidth="1"/>
    <col min="21" max="21" width="56.42578125" style="22" hidden="1" customWidth="1"/>
    <col min="22" max="22" width="28.42578125" style="22" hidden="1" customWidth="1"/>
    <col min="23" max="23" width="26.28515625" style="22" hidden="1" customWidth="1"/>
    <col min="24" max="24" width="26.42578125" style="30" hidden="1" customWidth="1"/>
    <col min="25" max="25" width="34.85546875" style="22" hidden="1" customWidth="1"/>
    <col min="26" max="26" width="26.5703125" style="22" hidden="1" customWidth="1"/>
    <col min="27" max="30" width="9.140625" style="22" hidden="1" customWidth="1"/>
    <col min="31" max="31" width="31.85546875" style="31" hidden="1" customWidth="1"/>
    <col min="32" max="32" width="24.140625" style="32" hidden="1" customWidth="1"/>
    <col min="33" max="33" width="24.42578125" style="26" hidden="1" customWidth="1"/>
    <col min="34" max="34" width="21.85546875" style="31" hidden="1" customWidth="1"/>
    <col min="35" max="16384" width="9.140625" style="22"/>
  </cols>
  <sheetData>
    <row r="1" spans="1:34" ht="27.75" customHeight="1" thickTop="1">
      <c r="A1" s="416"/>
      <c r="B1" s="417"/>
      <c r="C1" s="420" t="s">
        <v>0</v>
      </c>
      <c r="D1" s="421"/>
      <c r="E1" s="421"/>
      <c r="F1" s="421"/>
      <c r="G1" s="421"/>
      <c r="H1" s="422"/>
      <c r="I1" s="426"/>
      <c r="J1" s="427"/>
      <c r="K1" s="27"/>
    </row>
    <row r="2" spans="1:34" ht="34.5" customHeight="1" thickBot="1">
      <c r="A2" s="418"/>
      <c r="B2" s="419"/>
      <c r="C2" s="423"/>
      <c r="D2" s="424"/>
      <c r="E2" s="424"/>
      <c r="F2" s="424"/>
      <c r="G2" s="424"/>
      <c r="H2" s="425"/>
      <c r="I2" s="428"/>
      <c r="J2" s="429"/>
      <c r="K2" s="27"/>
    </row>
    <row r="3" spans="1:34" ht="30.75" customHeight="1" thickTop="1" thickBot="1">
      <c r="A3" s="430" t="s">
        <v>1</v>
      </c>
      <c r="B3" s="431"/>
      <c r="C3" s="431"/>
      <c r="D3" s="431"/>
      <c r="E3" s="431"/>
      <c r="F3" s="431"/>
      <c r="G3" s="431"/>
      <c r="H3" s="431"/>
      <c r="I3" s="431"/>
      <c r="J3" s="432"/>
      <c r="K3" s="33"/>
      <c r="L3" s="34"/>
      <c r="M3" s="35"/>
    </row>
    <row r="4" spans="1:34" s="155" customFormat="1" ht="30.75" thickBot="1">
      <c r="A4" s="1" t="s">
        <v>2</v>
      </c>
      <c r="B4" s="2" t="s">
        <v>3</v>
      </c>
      <c r="C4" s="3" t="s">
        <v>4</v>
      </c>
      <c r="D4" s="3" t="s">
        <v>5</v>
      </c>
      <c r="E4" s="4" t="s">
        <v>6</v>
      </c>
      <c r="F4" s="5" t="s">
        <v>7</v>
      </c>
      <c r="G4" s="3" t="s">
        <v>8</v>
      </c>
      <c r="H4" s="2" t="s">
        <v>9</v>
      </c>
      <c r="I4" s="3" t="s">
        <v>10</v>
      </c>
      <c r="J4" s="6" t="s">
        <v>11</v>
      </c>
      <c r="K4" s="147"/>
      <c r="L4" s="148" t="s">
        <v>12</v>
      </c>
      <c r="M4" s="149" t="s">
        <v>13</v>
      </c>
      <c r="N4" s="149" t="s">
        <v>14</v>
      </c>
      <c r="O4" s="149" t="s">
        <v>15</v>
      </c>
      <c r="P4" s="150" t="s">
        <v>4</v>
      </c>
      <c r="Q4" s="151" t="s">
        <v>16</v>
      </c>
      <c r="R4" s="151" t="s">
        <v>17</v>
      </c>
      <c r="S4" s="151" t="s">
        <v>18</v>
      </c>
      <c r="T4" s="151" t="s">
        <v>18</v>
      </c>
      <c r="U4" s="151" t="s">
        <v>19</v>
      </c>
      <c r="V4" s="152" t="s">
        <v>20</v>
      </c>
      <c r="W4" s="152" t="s">
        <v>21</v>
      </c>
      <c r="X4" s="153"/>
      <c r="Y4" s="154"/>
      <c r="Z4" s="154"/>
      <c r="AE4" s="156" t="s">
        <v>1021</v>
      </c>
      <c r="AF4" s="157" t="s">
        <v>980</v>
      </c>
      <c r="AG4" s="158" t="s">
        <v>1008</v>
      </c>
      <c r="AH4" s="156" t="s">
        <v>1009</v>
      </c>
    </row>
    <row r="5" spans="1:34" ht="40.5" customHeight="1" thickBot="1">
      <c r="A5" s="7">
        <v>1</v>
      </c>
      <c r="B5" s="8" t="s">
        <v>1062</v>
      </c>
      <c r="C5" s="9" t="s">
        <v>1061</v>
      </c>
      <c r="D5" s="9" t="s">
        <v>1060</v>
      </c>
      <c r="E5" s="41"/>
      <c r="F5" s="42">
        <v>40509</v>
      </c>
      <c r="G5" s="9" t="s">
        <v>26</v>
      </c>
      <c r="H5" s="8" t="s">
        <v>1059</v>
      </c>
      <c r="I5" s="43">
        <v>389125</v>
      </c>
      <c r="J5" s="13" t="s">
        <v>54</v>
      </c>
      <c r="K5" s="44"/>
      <c r="L5" s="45"/>
      <c r="M5" s="46"/>
      <c r="N5" s="47"/>
      <c r="O5" s="36"/>
      <c r="P5" s="48"/>
      <c r="Q5" s="49"/>
      <c r="R5" s="50"/>
      <c r="S5" s="51"/>
      <c r="T5" s="51"/>
      <c r="U5" s="52"/>
      <c r="V5" s="52"/>
      <c r="W5" s="52"/>
      <c r="X5" s="23"/>
      <c r="Y5" s="24"/>
      <c r="Z5" s="25"/>
      <c r="AE5" s="26"/>
      <c r="AF5" s="22"/>
      <c r="AG5" s="22"/>
      <c r="AH5" s="22"/>
    </row>
    <row r="6" spans="1:34" ht="75.75" thickBot="1">
      <c r="A6" s="7">
        <v>2</v>
      </c>
      <c r="B6" s="8"/>
      <c r="C6" s="9" t="s">
        <v>1061</v>
      </c>
      <c r="D6" s="9" t="s">
        <v>1097</v>
      </c>
      <c r="E6" s="10" t="s">
        <v>1094</v>
      </c>
      <c r="F6" s="11">
        <v>40512</v>
      </c>
      <c r="G6" s="9" t="s">
        <v>26</v>
      </c>
      <c r="H6" s="12" t="s">
        <v>1095</v>
      </c>
      <c r="I6" s="9" t="s">
        <v>1096</v>
      </c>
      <c r="J6" s="13" t="s">
        <v>54</v>
      </c>
      <c r="K6" s="44"/>
      <c r="L6" s="45"/>
      <c r="M6" s="46"/>
      <c r="N6" s="47"/>
      <c r="O6" s="36"/>
      <c r="P6" s="48"/>
      <c r="Q6" s="49"/>
      <c r="R6" s="50"/>
      <c r="S6" s="51"/>
      <c r="T6" s="51"/>
      <c r="U6" s="52"/>
      <c r="V6" s="52"/>
      <c r="W6" s="52"/>
      <c r="X6" s="23"/>
      <c r="Y6" s="53"/>
      <c r="Z6" s="25"/>
      <c r="AE6" s="26"/>
      <c r="AF6" s="22"/>
      <c r="AG6" s="22"/>
      <c r="AH6" s="22"/>
    </row>
    <row r="7" spans="1:34" ht="60.75" thickBot="1">
      <c r="A7" s="7">
        <v>3</v>
      </c>
      <c r="B7" s="8" t="s">
        <v>1062</v>
      </c>
      <c r="C7" s="9" t="s">
        <v>1061</v>
      </c>
      <c r="D7" s="9" t="s">
        <v>1060</v>
      </c>
      <c r="E7" s="54" t="s">
        <v>1058</v>
      </c>
      <c r="F7" s="42">
        <v>40529</v>
      </c>
      <c r="G7" s="9" t="s">
        <v>26</v>
      </c>
      <c r="H7" s="8" t="s">
        <v>1059</v>
      </c>
      <c r="I7" s="43">
        <v>389558</v>
      </c>
      <c r="J7" s="13" t="s">
        <v>54</v>
      </c>
      <c r="K7" s="44"/>
      <c r="L7" s="45"/>
      <c r="M7" s="46"/>
      <c r="N7" s="47"/>
      <c r="O7" s="36"/>
      <c r="P7" s="48"/>
      <c r="Q7" s="49"/>
      <c r="R7" s="50"/>
      <c r="S7" s="51"/>
      <c r="T7" s="51"/>
      <c r="U7" s="52"/>
      <c r="V7" s="52"/>
      <c r="W7" s="52"/>
      <c r="X7" s="23"/>
      <c r="Y7" s="24"/>
      <c r="Z7" s="25"/>
      <c r="AE7" s="26"/>
      <c r="AF7" s="22"/>
      <c r="AG7" s="22"/>
      <c r="AH7" s="22"/>
    </row>
    <row r="8" spans="1:34" ht="60.75" thickBot="1">
      <c r="A8" s="7">
        <v>4</v>
      </c>
      <c r="B8" s="8" t="s">
        <v>883</v>
      </c>
      <c r="C8" s="9" t="s">
        <v>884</v>
      </c>
      <c r="D8" s="9" t="s">
        <v>41</v>
      </c>
      <c r="E8" s="10" t="s">
        <v>121</v>
      </c>
      <c r="F8" s="11">
        <v>40638</v>
      </c>
      <c r="G8" s="9" t="s">
        <v>26</v>
      </c>
      <c r="H8" s="8" t="s">
        <v>27</v>
      </c>
      <c r="I8" s="55" t="s">
        <v>886</v>
      </c>
      <c r="J8" s="56">
        <v>6201562.3499999996</v>
      </c>
      <c r="K8" s="57" t="s">
        <v>1418</v>
      </c>
      <c r="L8" s="45"/>
      <c r="M8" s="51"/>
      <c r="N8" s="47">
        <f>J8-L8</f>
        <v>6201562.3499999996</v>
      </c>
      <c r="O8" s="51"/>
      <c r="P8" s="58" t="s">
        <v>37</v>
      </c>
      <c r="Q8" s="58" t="s">
        <v>38</v>
      </c>
      <c r="R8" s="51"/>
      <c r="S8" s="51"/>
      <c r="T8" s="51"/>
      <c r="U8" s="52">
        <v>0</v>
      </c>
      <c r="V8" s="52">
        <v>1105080</v>
      </c>
      <c r="W8" s="52">
        <v>1515235</v>
      </c>
      <c r="X8" s="22"/>
      <c r="Z8" s="59"/>
      <c r="AE8" s="60"/>
    </row>
    <row r="9" spans="1:34" ht="82.5" customHeight="1" thickBot="1">
      <c r="A9" s="7">
        <v>5</v>
      </c>
      <c r="B9" s="61" t="s">
        <v>1062</v>
      </c>
      <c r="C9" s="61" t="s">
        <v>1138</v>
      </c>
      <c r="D9" s="11" t="s">
        <v>1137</v>
      </c>
      <c r="E9" s="10" t="s">
        <v>1134</v>
      </c>
      <c r="F9" s="42">
        <v>40701</v>
      </c>
      <c r="G9" s="56" t="s">
        <v>26</v>
      </c>
      <c r="H9" s="8" t="s">
        <v>1135</v>
      </c>
      <c r="I9" s="55" t="s">
        <v>1136</v>
      </c>
      <c r="J9" s="13" t="s">
        <v>54</v>
      </c>
      <c r="K9" s="44"/>
      <c r="L9" s="45">
        <f>SUM(U9:W9)</f>
        <v>1492453</v>
      </c>
      <c r="M9" s="46"/>
      <c r="N9" s="47" t="e">
        <f>J9-L9</f>
        <v>#VALUE!</v>
      </c>
      <c r="O9" s="51"/>
      <c r="P9" s="58" t="s">
        <v>887</v>
      </c>
      <c r="Q9" s="51"/>
      <c r="R9" s="51"/>
      <c r="S9" s="51"/>
      <c r="T9" s="51"/>
      <c r="U9" s="52">
        <v>0</v>
      </c>
      <c r="V9" s="52">
        <v>0</v>
      </c>
      <c r="W9" s="62">
        <v>1492453</v>
      </c>
      <c r="X9" s="23" t="s">
        <v>888</v>
      </c>
      <c r="Y9" s="24" t="s">
        <v>889</v>
      </c>
      <c r="AE9" s="63"/>
      <c r="AF9" s="22"/>
      <c r="AG9" s="26">
        <f>264098*12</f>
        <v>3169176</v>
      </c>
      <c r="AH9" s="26">
        <f>264098*12</f>
        <v>3169176</v>
      </c>
    </row>
    <row r="10" spans="1:34" ht="75.75" thickBot="1">
      <c r="A10" s="7">
        <v>6</v>
      </c>
      <c r="B10" s="8" t="s">
        <v>49</v>
      </c>
      <c r="C10" s="9" t="s">
        <v>50</v>
      </c>
      <c r="D10" s="9" t="s">
        <v>51</v>
      </c>
      <c r="E10" s="10" t="s">
        <v>1013</v>
      </c>
      <c r="F10" s="11">
        <v>40703</v>
      </c>
      <c r="G10" s="9" t="s">
        <v>26</v>
      </c>
      <c r="H10" s="8" t="s">
        <v>52</v>
      </c>
      <c r="I10" s="9" t="s">
        <v>53</v>
      </c>
      <c r="J10" s="13" t="s">
        <v>54</v>
      </c>
      <c r="K10" s="44"/>
      <c r="L10" s="64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</row>
    <row r="11" spans="1:34" ht="60.75" thickBot="1">
      <c r="A11" s="7">
        <v>7</v>
      </c>
      <c r="B11" s="65" t="s">
        <v>153</v>
      </c>
      <c r="C11" s="66" t="s">
        <v>154</v>
      </c>
      <c r="D11" s="67" t="s">
        <v>41</v>
      </c>
      <c r="E11" s="10" t="s">
        <v>25</v>
      </c>
      <c r="F11" s="11">
        <v>40800</v>
      </c>
      <c r="G11" s="9" t="s">
        <v>26</v>
      </c>
      <c r="H11" s="65" t="s">
        <v>27</v>
      </c>
      <c r="I11" s="67">
        <v>24000164</v>
      </c>
      <c r="J11" s="68">
        <v>10633516</v>
      </c>
      <c r="K11" s="69"/>
      <c r="L11" s="45"/>
      <c r="M11" s="46"/>
      <c r="N11" s="47">
        <f>J11-L11</f>
        <v>10633516</v>
      </c>
      <c r="O11" s="36"/>
      <c r="P11" s="48" t="s">
        <v>55</v>
      </c>
      <c r="Q11" s="37"/>
      <c r="R11" s="50"/>
      <c r="S11" s="51"/>
      <c r="T11" s="51"/>
      <c r="U11" s="52">
        <v>0</v>
      </c>
      <c r="V11" s="52">
        <v>693117</v>
      </c>
      <c r="W11" s="52">
        <v>2225051</v>
      </c>
      <c r="X11" s="25" t="s">
        <v>56</v>
      </c>
      <c r="Y11" s="22" t="s">
        <v>50</v>
      </c>
      <c r="Z11" s="70" t="s">
        <v>57</v>
      </c>
      <c r="AF11" s="32">
        <v>1801194</v>
      </c>
      <c r="AG11" s="26">
        <f>(183811+8427+66270)*12</f>
        <v>3102096</v>
      </c>
      <c r="AH11" s="26">
        <f>(183811+8427+66270)*12</f>
        <v>3102096</v>
      </c>
    </row>
    <row r="12" spans="1:34" ht="60.75" thickBot="1">
      <c r="A12" s="7">
        <v>8</v>
      </c>
      <c r="B12" s="8" t="s">
        <v>76</v>
      </c>
      <c r="C12" s="9" t="s">
        <v>77</v>
      </c>
      <c r="D12" s="9" t="s">
        <v>78</v>
      </c>
      <c r="E12" s="10" t="s">
        <v>79</v>
      </c>
      <c r="F12" s="11">
        <v>40870</v>
      </c>
      <c r="G12" s="9" t="s">
        <v>26</v>
      </c>
      <c r="H12" s="8" t="s">
        <v>80</v>
      </c>
      <c r="I12" s="9"/>
      <c r="J12" s="13" t="s">
        <v>54</v>
      </c>
      <c r="K12" s="44" t="s">
        <v>1425</v>
      </c>
      <c r="L12" s="64"/>
      <c r="M12" s="62"/>
      <c r="N12" s="71">
        <v>1282248</v>
      </c>
      <c r="O12" s="71">
        <v>1282248</v>
      </c>
      <c r="P12" s="51"/>
      <c r="Q12" s="51"/>
      <c r="R12" s="51"/>
      <c r="S12" s="51"/>
      <c r="T12" s="51"/>
      <c r="U12" s="51"/>
      <c r="V12" s="51"/>
      <c r="W12" s="51"/>
      <c r="X12" s="22"/>
      <c r="AE12" s="72" t="s">
        <v>1259</v>
      </c>
      <c r="AF12" s="22"/>
      <c r="AG12" s="22"/>
      <c r="AH12" s="22"/>
    </row>
    <row r="13" spans="1:34" s="83" customFormat="1" ht="60">
      <c r="A13" s="7">
        <v>9</v>
      </c>
      <c r="B13" s="65"/>
      <c r="C13" s="73" t="s">
        <v>213</v>
      </c>
      <c r="D13" s="67" t="s">
        <v>214</v>
      </c>
      <c r="E13" s="10" t="s">
        <v>215</v>
      </c>
      <c r="F13" s="11">
        <v>41244</v>
      </c>
      <c r="G13" s="9" t="s">
        <v>26</v>
      </c>
      <c r="H13" s="8" t="s">
        <v>216</v>
      </c>
      <c r="I13" s="67" t="s">
        <v>217</v>
      </c>
      <c r="J13" s="13" t="s">
        <v>54</v>
      </c>
      <c r="K13" s="14"/>
      <c r="L13" s="74"/>
      <c r="M13" s="75"/>
      <c r="N13" s="76" t="e">
        <f>J13-L13</f>
        <v>#VALUE!</v>
      </c>
      <c r="O13" s="77"/>
      <c r="P13" s="78" t="s">
        <v>173</v>
      </c>
      <c r="Q13" s="77"/>
      <c r="R13" s="79"/>
      <c r="S13" s="80"/>
      <c r="T13" s="80"/>
      <c r="U13" s="81">
        <v>0</v>
      </c>
      <c r="V13" s="81">
        <v>0</v>
      </c>
      <c r="W13" s="81">
        <v>839015.61</v>
      </c>
      <c r="X13" s="22"/>
      <c r="Y13" s="22"/>
      <c r="Z13" s="22"/>
      <c r="AA13" s="22"/>
      <c r="AB13" s="22"/>
      <c r="AC13" s="22"/>
      <c r="AD13" s="22"/>
      <c r="AE13" s="26">
        <v>3400000</v>
      </c>
      <c r="AF13" s="82">
        <f>87637.99+90146.43+91253.17+82527.18+12314.66+69035+28438.32+71938.38+66376.67+88541.03+23179.87+52221+76124+29337.2+162188+155540+119466.77+136455.38+90011.93+38596+121514+209001+175126+88315+78791.21+84324.72+111842.81+111916+13067+120225.2+58824.06+48922+68270.72+48483.34+72062.09+120402.62+11460.72+95733.3+23539.42</f>
        <v>3233150.19</v>
      </c>
      <c r="AG13" s="26">
        <f>23539.42*12</f>
        <v>282473.03999999998</v>
      </c>
      <c r="AH13" s="26">
        <f>23539.42*12</f>
        <v>282473.03999999998</v>
      </c>
    </row>
    <row r="14" spans="1:34" ht="86.25" customHeight="1">
      <c r="A14" s="7">
        <v>10</v>
      </c>
      <c r="B14" s="8" t="s">
        <v>167</v>
      </c>
      <c r="C14" s="9" t="s">
        <v>168</v>
      </c>
      <c r="D14" s="9" t="s">
        <v>169</v>
      </c>
      <c r="E14" s="10" t="s">
        <v>170</v>
      </c>
      <c r="F14" s="11">
        <v>41456</v>
      </c>
      <c r="G14" s="9" t="s">
        <v>26</v>
      </c>
      <c r="H14" s="8" t="s">
        <v>171</v>
      </c>
      <c r="I14" s="9" t="s">
        <v>172</v>
      </c>
      <c r="J14" s="84">
        <v>3400000</v>
      </c>
      <c r="K14" s="85" t="s">
        <v>169</v>
      </c>
      <c r="M14" s="86"/>
      <c r="P14" s="87" t="s">
        <v>308</v>
      </c>
      <c r="Q14" s="22"/>
      <c r="X14" s="88"/>
      <c r="Y14" s="80"/>
      <c r="AG14" s="26">
        <f>12455*12</f>
        <v>149460</v>
      </c>
      <c r="AH14" s="26"/>
    </row>
    <row r="15" spans="1:34" ht="68.25" customHeight="1">
      <c r="A15" s="7">
        <v>11</v>
      </c>
      <c r="B15" s="89" t="s">
        <v>368</v>
      </c>
      <c r="C15" s="73" t="s">
        <v>288</v>
      </c>
      <c r="D15" s="90" t="s">
        <v>60</v>
      </c>
      <c r="E15" s="54" t="s">
        <v>369</v>
      </c>
      <c r="F15" s="42">
        <v>41568</v>
      </c>
      <c r="G15" s="9" t="s">
        <v>26</v>
      </c>
      <c r="H15" s="65" t="s">
        <v>370</v>
      </c>
      <c r="I15" s="67" t="s">
        <v>1525</v>
      </c>
      <c r="J15" s="91">
        <v>13063600.91</v>
      </c>
      <c r="K15" s="92" t="s">
        <v>288</v>
      </c>
      <c r="L15" s="81">
        <f>SUM(U15:W15)</f>
        <v>3447233</v>
      </c>
      <c r="M15" s="93"/>
      <c r="N15" s="94">
        <f>J15-L15</f>
        <v>9616367.9100000001</v>
      </c>
      <c r="O15" s="95"/>
      <c r="P15" s="96" t="s">
        <v>821</v>
      </c>
      <c r="Q15" s="97"/>
      <c r="R15" s="79"/>
      <c r="S15" s="80"/>
      <c r="T15" s="80"/>
      <c r="U15" s="81">
        <v>0</v>
      </c>
      <c r="V15" s="81">
        <v>2222052</v>
      </c>
      <c r="W15" s="81">
        <v>1225181</v>
      </c>
      <c r="X15" s="30" t="s">
        <v>822</v>
      </c>
      <c r="AE15" s="72" t="s">
        <v>1256</v>
      </c>
      <c r="AF15" s="22"/>
      <c r="AG15" s="22"/>
      <c r="AH15" s="22"/>
    </row>
    <row r="16" spans="1:34" ht="84" customHeight="1">
      <c r="A16" s="7">
        <v>12</v>
      </c>
      <c r="B16" s="61" t="s">
        <v>1062</v>
      </c>
      <c r="C16" s="61" t="s">
        <v>70</v>
      </c>
      <c r="D16" s="11" t="s">
        <v>71</v>
      </c>
      <c r="E16" s="10" t="s">
        <v>1147</v>
      </c>
      <c r="F16" s="11">
        <v>41576</v>
      </c>
      <c r="G16" s="9" t="s">
        <v>26</v>
      </c>
      <c r="H16" s="8" t="s">
        <v>1148</v>
      </c>
      <c r="I16" s="9" t="s">
        <v>1149</v>
      </c>
      <c r="J16" s="13" t="s">
        <v>54</v>
      </c>
      <c r="K16" s="14" t="s">
        <v>70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98"/>
      <c r="Y16" s="98"/>
      <c r="Z16" s="99"/>
      <c r="AA16" s="83"/>
      <c r="AB16" s="83"/>
      <c r="AC16" s="83"/>
      <c r="AD16" s="83"/>
      <c r="AE16" s="100">
        <v>10491118.710000001</v>
      </c>
      <c r="AF16" s="40"/>
      <c r="AG16" s="101">
        <f>122741*12</f>
        <v>1472892</v>
      </c>
      <c r="AH16" s="100">
        <f>122741*12</f>
        <v>1472892</v>
      </c>
    </row>
    <row r="17" spans="1:34" ht="91.5" customHeight="1" thickBot="1">
      <c r="A17" s="7">
        <v>13</v>
      </c>
      <c r="B17" s="65" t="s">
        <v>1062</v>
      </c>
      <c r="C17" s="9" t="s">
        <v>1109</v>
      </c>
      <c r="D17" s="67" t="s">
        <v>1108</v>
      </c>
      <c r="E17" s="10" t="s">
        <v>1105</v>
      </c>
      <c r="F17" s="11">
        <v>41638</v>
      </c>
      <c r="G17" s="9" t="s">
        <v>26</v>
      </c>
      <c r="H17" s="65" t="s">
        <v>1106</v>
      </c>
      <c r="I17" s="67" t="s">
        <v>1107</v>
      </c>
      <c r="J17" s="13" t="s">
        <v>54</v>
      </c>
      <c r="K17" s="14"/>
      <c r="L17" s="81"/>
      <c r="M17" s="93"/>
      <c r="N17" s="94"/>
      <c r="O17" s="95"/>
      <c r="P17" s="19"/>
      <c r="Q17" s="20"/>
      <c r="R17" s="79"/>
      <c r="S17" s="80"/>
      <c r="T17" s="80"/>
      <c r="U17" s="81"/>
      <c r="V17" s="81"/>
      <c r="W17" s="81"/>
      <c r="X17" s="23"/>
      <c r="Y17" s="24"/>
      <c r="Z17" s="25"/>
      <c r="AE17" s="26"/>
      <c r="AF17" s="22"/>
      <c r="AG17" s="22"/>
      <c r="AH17" s="22"/>
    </row>
    <row r="18" spans="1:34" ht="75.75" thickBot="1">
      <c r="A18" s="7">
        <v>14</v>
      </c>
      <c r="B18" s="65" t="s">
        <v>917</v>
      </c>
      <c r="C18" s="67" t="s">
        <v>203</v>
      </c>
      <c r="D18" s="67" t="s">
        <v>168</v>
      </c>
      <c r="E18" s="10" t="s">
        <v>918</v>
      </c>
      <c r="F18" s="42">
        <v>41647</v>
      </c>
      <c r="G18" s="9" t="s">
        <v>26</v>
      </c>
      <c r="H18" s="65" t="s">
        <v>915</v>
      </c>
      <c r="I18" s="67" t="s">
        <v>916</v>
      </c>
      <c r="J18" s="102" t="s">
        <v>54</v>
      </c>
      <c r="K18" s="103" t="s">
        <v>1423</v>
      </c>
      <c r="L18" s="64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Y18" s="104"/>
      <c r="Z18" s="104"/>
      <c r="AF18" s="40"/>
    </row>
    <row r="19" spans="1:34" ht="75">
      <c r="A19" s="7">
        <v>15</v>
      </c>
      <c r="B19" s="8" t="s">
        <v>1086</v>
      </c>
      <c r="C19" s="9" t="s">
        <v>1155</v>
      </c>
      <c r="D19" s="9" t="s">
        <v>1087</v>
      </c>
      <c r="E19" s="10" t="s">
        <v>1083</v>
      </c>
      <c r="F19" s="11">
        <v>41659</v>
      </c>
      <c r="G19" s="9" t="s">
        <v>26</v>
      </c>
      <c r="H19" s="12" t="s">
        <v>1084</v>
      </c>
      <c r="I19" s="9" t="s">
        <v>1085</v>
      </c>
      <c r="J19" s="13">
        <v>344000</v>
      </c>
      <c r="K19" s="14"/>
      <c r="L19" s="15"/>
      <c r="M19" s="16"/>
      <c r="N19" s="17"/>
      <c r="O19" s="18"/>
      <c r="P19" s="19"/>
      <c r="Q19" s="20"/>
      <c r="R19" s="21"/>
      <c r="U19" s="15"/>
      <c r="V19" s="15"/>
      <c r="W19" s="15"/>
      <c r="X19" s="23"/>
      <c r="Y19" s="24"/>
      <c r="Z19" s="25"/>
      <c r="AE19" s="26"/>
      <c r="AF19" s="22"/>
      <c r="AG19" s="22"/>
      <c r="AH19" s="22"/>
    </row>
    <row r="20" spans="1:34" ht="120" customHeight="1" thickBot="1">
      <c r="A20" s="7">
        <v>16</v>
      </c>
      <c r="B20" s="65" t="s">
        <v>912</v>
      </c>
      <c r="C20" s="105" t="s">
        <v>70</v>
      </c>
      <c r="D20" s="67" t="s">
        <v>350</v>
      </c>
      <c r="E20" s="10" t="s">
        <v>72</v>
      </c>
      <c r="F20" s="42">
        <v>41663</v>
      </c>
      <c r="G20" s="9" t="s">
        <v>26</v>
      </c>
      <c r="H20" s="65" t="s">
        <v>911</v>
      </c>
      <c r="I20" s="67" t="s">
        <v>913</v>
      </c>
      <c r="J20" s="91">
        <v>602755.22</v>
      </c>
      <c r="K20" s="92"/>
      <c r="L20" s="83"/>
      <c r="M20" s="83"/>
      <c r="N20" s="83"/>
      <c r="O20" s="83"/>
      <c r="P20" s="99" t="s">
        <v>923</v>
      </c>
      <c r="Q20" s="83"/>
      <c r="R20" s="83"/>
      <c r="S20" s="83"/>
      <c r="T20" s="83"/>
      <c r="U20" s="83"/>
      <c r="V20" s="83"/>
      <c r="W20" s="83"/>
      <c r="X20" s="98"/>
      <c r="Y20" s="83"/>
      <c r="Z20" s="99"/>
      <c r="AA20" s="83"/>
      <c r="AB20" s="83"/>
      <c r="AC20" s="83"/>
      <c r="AD20" s="83"/>
      <c r="AE20" s="100"/>
      <c r="AG20" s="101">
        <f>61259*12</f>
        <v>735108</v>
      </c>
      <c r="AH20" s="101">
        <f>61259*12</f>
        <v>735108</v>
      </c>
    </row>
    <row r="21" spans="1:34" s="39" customFormat="1" ht="81" customHeight="1" thickBot="1">
      <c r="A21" s="7">
        <v>17</v>
      </c>
      <c r="B21" s="8" t="s">
        <v>233</v>
      </c>
      <c r="C21" s="9" t="s">
        <v>234</v>
      </c>
      <c r="D21" s="9" t="s">
        <v>41</v>
      </c>
      <c r="E21" s="10" t="s">
        <v>943</v>
      </c>
      <c r="F21" s="42">
        <v>41666</v>
      </c>
      <c r="G21" s="9" t="s">
        <v>26</v>
      </c>
      <c r="H21" s="8" t="s">
        <v>944</v>
      </c>
      <c r="I21" s="9" t="s">
        <v>945</v>
      </c>
      <c r="J21" s="91">
        <v>1015172</v>
      </c>
      <c r="K21" s="106" t="s">
        <v>1421</v>
      </c>
      <c r="L21" s="107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83"/>
      <c r="X21" s="98"/>
      <c r="Y21" s="98"/>
      <c r="Z21" s="99"/>
      <c r="AA21" s="83"/>
      <c r="AB21" s="83"/>
      <c r="AC21" s="83"/>
      <c r="AD21" s="83"/>
      <c r="AE21" s="100"/>
      <c r="AF21" s="32">
        <v>667743</v>
      </c>
      <c r="AG21" s="101">
        <f>312562*12</f>
        <v>3750744</v>
      </c>
      <c r="AH21" s="101">
        <f>312562*12</f>
        <v>3750744</v>
      </c>
    </row>
    <row r="22" spans="1:34" s="39" customFormat="1" ht="88.5" customHeight="1" thickBot="1">
      <c r="A22" s="7">
        <v>18</v>
      </c>
      <c r="B22" s="61" t="s">
        <v>33</v>
      </c>
      <c r="C22" s="9" t="s">
        <v>34</v>
      </c>
      <c r="D22" s="9" t="s">
        <v>33</v>
      </c>
      <c r="E22" s="10" t="s">
        <v>35</v>
      </c>
      <c r="F22" s="11">
        <v>41675</v>
      </c>
      <c r="G22" s="9" t="s">
        <v>26</v>
      </c>
      <c r="H22" s="8" t="s">
        <v>36</v>
      </c>
      <c r="I22" s="9" t="s">
        <v>1258</v>
      </c>
      <c r="J22" s="13">
        <v>157210</v>
      </c>
      <c r="K22" s="44"/>
      <c r="L22" s="64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22"/>
      <c r="X22" s="30"/>
      <c r="Y22" s="22"/>
      <c r="Z22" s="22"/>
      <c r="AA22" s="22"/>
      <c r="AB22" s="22"/>
      <c r="AC22" s="22"/>
      <c r="AD22" s="22"/>
      <c r="AE22" s="109">
        <v>7217999.6600000001</v>
      </c>
      <c r="AF22" s="32">
        <v>235716</v>
      </c>
      <c r="AG22" s="26">
        <f>537914*12</f>
        <v>6454968</v>
      </c>
      <c r="AH22" s="26">
        <f>537914*12</f>
        <v>6454968</v>
      </c>
    </row>
    <row r="23" spans="1:34" ht="60.75" thickBot="1">
      <c r="A23" s="7">
        <v>19</v>
      </c>
      <c r="B23" s="61" t="s">
        <v>1049</v>
      </c>
      <c r="C23" s="61" t="s">
        <v>203</v>
      </c>
      <c r="D23" s="11" t="s">
        <v>168</v>
      </c>
      <c r="E23" s="10" t="s">
        <v>601</v>
      </c>
      <c r="F23" s="11">
        <v>41690</v>
      </c>
      <c r="G23" s="9" t="s">
        <v>26</v>
      </c>
      <c r="H23" s="8" t="s">
        <v>1223</v>
      </c>
      <c r="I23" s="9" t="s">
        <v>1224</v>
      </c>
      <c r="J23" s="13" t="s">
        <v>54</v>
      </c>
      <c r="K23" s="103" t="s">
        <v>1423</v>
      </c>
      <c r="L23" s="64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Y23" s="104"/>
      <c r="Z23" s="104"/>
    </row>
    <row r="24" spans="1:34" ht="45">
      <c r="A24" s="7">
        <v>20</v>
      </c>
      <c r="B24" s="65" t="s">
        <v>925</v>
      </c>
      <c r="C24" s="67" t="s">
        <v>203</v>
      </c>
      <c r="D24" s="67" t="s">
        <v>372</v>
      </c>
      <c r="E24" s="54" t="s">
        <v>363</v>
      </c>
      <c r="F24" s="42">
        <v>41691</v>
      </c>
      <c r="G24" s="9" t="s">
        <v>26</v>
      </c>
      <c r="H24" s="65" t="s">
        <v>924</v>
      </c>
      <c r="I24" s="67">
        <v>2300104235</v>
      </c>
      <c r="J24" s="13">
        <v>6344962.46</v>
      </c>
      <c r="K24" s="14" t="s">
        <v>1419</v>
      </c>
      <c r="M24" s="80"/>
      <c r="P24" s="22"/>
      <c r="Q24" s="22"/>
    </row>
    <row r="25" spans="1:34" ht="60">
      <c r="A25" s="7">
        <v>21</v>
      </c>
      <c r="B25" s="65" t="s">
        <v>997</v>
      </c>
      <c r="C25" s="67" t="s">
        <v>998</v>
      </c>
      <c r="D25" s="67"/>
      <c r="E25" s="54" t="s">
        <v>996</v>
      </c>
      <c r="F25" s="42">
        <v>41697</v>
      </c>
      <c r="G25" s="9" t="s">
        <v>26</v>
      </c>
      <c r="H25" s="8" t="s">
        <v>999</v>
      </c>
      <c r="I25" s="67" t="s">
        <v>1000</v>
      </c>
      <c r="J25" s="102">
        <v>37048032</v>
      </c>
      <c r="K25" s="11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AG25" s="26">
        <f>17504.56*12</f>
        <v>210054.72000000003</v>
      </c>
      <c r="AH25" s="26">
        <f>17504.56*12</f>
        <v>210054.72000000003</v>
      </c>
    </row>
    <row r="26" spans="1:34" ht="60">
      <c r="A26" s="7">
        <v>22</v>
      </c>
      <c r="B26" s="65" t="s">
        <v>997</v>
      </c>
      <c r="C26" s="67" t="s">
        <v>998</v>
      </c>
      <c r="D26" s="67"/>
      <c r="E26" s="54" t="s">
        <v>996</v>
      </c>
      <c r="F26" s="42">
        <v>41697</v>
      </c>
      <c r="G26" s="9" t="s">
        <v>26</v>
      </c>
      <c r="H26" s="8" t="s">
        <v>1002</v>
      </c>
      <c r="I26" s="67" t="s">
        <v>1001</v>
      </c>
      <c r="J26" s="102">
        <v>3510000</v>
      </c>
      <c r="K26" s="110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99"/>
      <c r="AA26" s="83"/>
      <c r="AB26" s="83"/>
      <c r="AC26" s="83"/>
      <c r="AD26" s="83"/>
      <c r="AE26" s="100"/>
      <c r="AG26" s="101">
        <f>754419*12</f>
        <v>9053028</v>
      </c>
      <c r="AH26" s="101">
        <f>754419*12</f>
        <v>9053028</v>
      </c>
    </row>
    <row r="27" spans="1:34" ht="60">
      <c r="A27" s="7">
        <v>23</v>
      </c>
      <c r="B27" s="61" t="s">
        <v>959</v>
      </c>
      <c r="C27" s="111" t="s">
        <v>960</v>
      </c>
      <c r="D27" s="11"/>
      <c r="E27" s="10" t="s">
        <v>956</v>
      </c>
      <c r="F27" s="42">
        <v>41705</v>
      </c>
      <c r="G27" s="9" t="s">
        <v>26</v>
      </c>
      <c r="H27" s="8" t="s">
        <v>958</v>
      </c>
      <c r="I27" s="9" t="s">
        <v>957</v>
      </c>
      <c r="J27" s="13" t="s">
        <v>54</v>
      </c>
      <c r="K27" s="14" t="s">
        <v>1424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</row>
    <row r="28" spans="1:34" ht="60">
      <c r="A28" s="7">
        <v>24</v>
      </c>
      <c r="B28" s="61" t="s">
        <v>1249</v>
      </c>
      <c r="C28" s="8" t="s">
        <v>1092</v>
      </c>
      <c r="D28" s="11" t="s">
        <v>1091</v>
      </c>
      <c r="E28" s="54" t="s">
        <v>1246</v>
      </c>
      <c r="F28" s="11">
        <v>41718</v>
      </c>
      <c r="G28" s="9" t="s">
        <v>26</v>
      </c>
      <c r="H28" s="8" t="s">
        <v>1248</v>
      </c>
      <c r="I28" s="55" t="s">
        <v>1247</v>
      </c>
      <c r="J28" s="112">
        <v>30337.200000000001</v>
      </c>
      <c r="K28" s="113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</row>
    <row r="29" spans="1:34" ht="105">
      <c r="A29" s="7">
        <v>25</v>
      </c>
      <c r="B29" s="65" t="s">
        <v>921</v>
      </c>
      <c r="C29" s="105" t="s">
        <v>70</v>
      </c>
      <c r="D29" s="67" t="s">
        <v>350</v>
      </c>
      <c r="E29" s="10" t="s">
        <v>72</v>
      </c>
      <c r="F29" s="42">
        <v>41719</v>
      </c>
      <c r="G29" s="9" t="s">
        <v>26</v>
      </c>
      <c r="H29" s="65" t="s">
        <v>919</v>
      </c>
      <c r="I29" s="67" t="s">
        <v>920</v>
      </c>
      <c r="J29" s="91">
        <v>6275195.8799999999</v>
      </c>
      <c r="K29" s="92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AF29" s="40"/>
    </row>
    <row r="30" spans="1:34" ht="60">
      <c r="A30" s="7">
        <v>26</v>
      </c>
      <c r="B30" s="61"/>
      <c r="C30" s="61" t="s">
        <v>70</v>
      </c>
      <c r="D30" s="11" t="s">
        <v>71</v>
      </c>
      <c r="E30" s="10" t="s">
        <v>1168</v>
      </c>
      <c r="F30" s="11">
        <v>41719</v>
      </c>
      <c r="G30" s="9" t="s">
        <v>26</v>
      </c>
      <c r="H30" s="8" t="s">
        <v>1170</v>
      </c>
      <c r="I30" s="9" t="s">
        <v>1169</v>
      </c>
      <c r="J30" s="13" t="s">
        <v>54</v>
      </c>
      <c r="K30" s="14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</row>
    <row r="31" spans="1:34" ht="45.75" thickBot="1">
      <c r="A31" s="114"/>
      <c r="B31" s="115" t="s">
        <v>1345</v>
      </c>
      <c r="C31" s="77" t="s">
        <v>1543</v>
      </c>
      <c r="D31" s="77" t="s">
        <v>1539</v>
      </c>
      <c r="E31" s="116" t="s">
        <v>1540</v>
      </c>
      <c r="F31" s="11">
        <v>41726</v>
      </c>
      <c r="G31" s="117"/>
      <c r="H31" s="115" t="s">
        <v>1541</v>
      </c>
      <c r="I31" s="77" t="s">
        <v>1542</v>
      </c>
      <c r="J31" s="118">
        <v>1071053</v>
      </c>
    </row>
    <row r="32" spans="1:34" ht="60.75" thickBot="1">
      <c r="A32" s="7">
        <v>27</v>
      </c>
      <c r="B32" s="12" t="s">
        <v>1110</v>
      </c>
      <c r="C32" s="12" t="s">
        <v>70</v>
      </c>
      <c r="D32" s="56" t="s">
        <v>362</v>
      </c>
      <c r="E32" s="120" t="s">
        <v>1111</v>
      </c>
      <c r="F32" s="42">
        <v>41730</v>
      </c>
      <c r="G32" s="56" t="s">
        <v>26</v>
      </c>
      <c r="H32" s="12" t="s">
        <v>1113</v>
      </c>
      <c r="I32" s="56" t="s">
        <v>1112</v>
      </c>
      <c r="J32" s="102">
        <v>2095592</v>
      </c>
      <c r="K32" s="103" t="s">
        <v>70</v>
      </c>
      <c r="L32" s="64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</row>
    <row r="33" spans="1:34" ht="60.75" thickBot="1">
      <c r="A33" s="7">
        <v>28</v>
      </c>
      <c r="B33" s="111" t="s">
        <v>1187</v>
      </c>
      <c r="C33" s="61"/>
      <c r="D33" s="11" t="s">
        <v>140</v>
      </c>
      <c r="E33" s="10" t="s">
        <v>1184</v>
      </c>
      <c r="F33" s="11">
        <v>41740</v>
      </c>
      <c r="G33" s="9" t="s">
        <v>26</v>
      </c>
      <c r="H33" s="8" t="s">
        <v>1186</v>
      </c>
      <c r="I33" s="9" t="s">
        <v>1416</v>
      </c>
      <c r="J33" s="13" t="s">
        <v>54</v>
      </c>
      <c r="K33" s="44" t="s">
        <v>1415</v>
      </c>
      <c r="L33" s="15"/>
      <c r="M33" s="16"/>
      <c r="N33" s="17"/>
      <c r="O33" s="18"/>
      <c r="P33" s="19"/>
      <c r="Q33" s="20"/>
      <c r="R33" s="21"/>
      <c r="U33" s="15"/>
      <c r="V33" s="15"/>
      <c r="W33" s="15"/>
      <c r="X33" s="23"/>
      <c r="Y33" s="24"/>
      <c r="Z33" s="25"/>
      <c r="AE33" s="26"/>
      <c r="AF33" s="22"/>
      <c r="AG33" s="22"/>
      <c r="AH33" s="22"/>
    </row>
    <row r="34" spans="1:34" ht="60.75" thickBot="1">
      <c r="A34" s="7">
        <v>29</v>
      </c>
      <c r="B34" s="65" t="s">
        <v>933</v>
      </c>
      <c r="C34" s="67" t="s">
        <v>203</v>
      </c>
      <c r="D34" s="67" t="s">
        <v>168</v>
      </c>
      <c r="E34" s="10" t="s">
        <v>934</v>
      </c>
      <c r="F34" s="42">
        <v>41745</v>
      </c>
      <c r="G34" s="9" t="s">
        <v>26</v>
      </c>
      <c r="H34" s="8" t="s">
        <v>935</v>
      </c>
      <c r="I34" s="9"/>
      <c r="J34" s="102" t="s">
        <v>54</v>
      </c>
      <c r="K34" s="110" t="s">
        <v>1423</v>
      </c>
      <c r="L34" s="80"/>
      <c r="M34" s="121"/>
      <c r="N34" s="85"/>
      <c r="O34" s="85"/>
      <c r="P34" s="80"/>
      <c r="Q34" s="80"/>
      <c r="R34" s="80"/>
      <c r="S34" s="80"/>
      <c r="T34" s="80"/>
      <c r="U34" s="80"/>
      <c r="V34" s="80"/>
      <c r="W34" s="80"/>
      <c r="X34" s="22"/>
      <c r="AF34" s="22"/>
      <c r="AG34" s="22"/>
      <c r="AH34" s="22"/>
    </row>
    <row r="35" spans="1:34" ht="75.75" thickBot="1">
      <c r="A35" s="7">
        <v>30</v>
      </c>
      <c r="B35" s="65" t="s">
        <v>933</v>
      </c>
      <c r="C35" s="67" t="s">
        <v>203</v>
      </c>
      <c r="D35" s="67" t="s">
        <v>168</v>
      </c>
      <c r="E35" s="10" t="s">
        <v>941</v>
      </c>
      <c r="F35" s="42">
        <v>41746</v>
      </c>
      <c r="G35" s="9" t="s">
        <v>26</v>
      </c>
      <c r="H35" s="8" t="s">
        <v>935</v>
      </c>
      <c r="I35" s="9" t="s">
        <v>942</v>
      </c>
      <c r="J35" s="102" t="s">
        <v>54</v>
      </c>
      <c r="K35" s="103"/>
      <c r="L35" s="80"/>
      <c r="M35" s="121"/>
      <c r="N35" s="85"/>
      <c r="O35" s="85"/>
      <c r="P35" s="80"/>
      <c r="Q35" s="80"/>
      <c r="R35" s="80"/>
      <c r="S35" s="80"/>
      <c r="T35" s="80"/>
      <c r="U35" s="80"/>
      <c r="V35" s="80"/>
      <c r="W35" s="80"/>
      <c r="X35" s="22"/>
      <c r="AF35" s="22"/>
      <c r="AG35" s="22"/>
      <c r="AH35" s="22"/>
    </row>
    <row r="36" spans="1:34" ht="60.75" thickBot="1">
      <c r="A36" s="7">
        <v>31</v>
      </c>
      <c r="B36" s="65" t="s">
        <v>933</v>
      </c>
      <c r="C36" s="67" t="s">
        <v>203</v>
      </c>
      <c r="D36" s="67" t="s">
        <v>168</v>
      </c>
      <c r="E36" s="54" t="s">
        <v>932</v>
      </c>
      <c r="F36" s="42">
        <v>41753</v>
      </c>
      <c r="G36" s="9" t="s">
        <v>26</v>
      </c>
      <c r="H36" s="8" t="s">
        <v>935</v>
      </c>
      <c r="I36" s="67" t="s">
        <v>936</v>
      </c>
      <c r="J36" s="102" t="s">
        <v>54</v>
      </c>
      <c r="K36" s="110" t="s">
        <v>1423</v>
      </c>
      <c r="L36" s="81"/>
      <c r="M36" s="93"/>
      <c r="N36" s="94"/>
      <c r="O36" s="95"/>
      <c r="P36" s="19"/>
      <c r="Q36" s="20"/>
      <c r="R36" s="79"/>
      <c r="S36" s="80"/>
      <c r="T36" s="80"/>
      <c r="U36" s="81"/>
      <c r="V36" s="81"/>
      <c r="W36" s="81"/>
      <c r="X36" s="23"/>
      <c r="Y36" s="24"/>
      <c r="Z36" s="25"/>
      <c r="AE36" s="26"/>
      <c r="AF36" s="22"/>
      <c r="AG36" s="22"/>
      <c r="AH36" s="22"/>
    </row>
    <row r="37" spans="1:34" ht="105.75" thickBot="1">
      <c r="A37" s="7">
        <v>32</v>
      </c>
      <c r="B37" s="61" t="s">
        <v>1005</v>
      </c>
      <c r="C37" s="61" t="s">
        <v>1006</v>
      </c>
      <c r="D37" s="11" t="s">
        <v>71</v>
      </c>
      <c r="E37" s="10" t="s">
        <v>72</v>
      </c>
      <c r="F37" s="42">
        <v>41753</v>
      </c>
      <c r="G37" s="9" t="s">
        <v>26</v>
      </c>
      <c r="H37" s="8" t="s">
        <v>1004</v>
      </c>
      <c r="I37" s="55" t="s">
        <v>1003</v>
      </c>
      <c r="J37" s="102" t="s">
        <v>54</v>
      </c>
      <c r="K37" s="103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</row>
    <row r="38" spans="1:34" ht="60">
      <c r="A38" s="7">
        <v>33</v>
      </c>
      <c r="B38" s="61" t="s">
        <v>1049</v>
      </c>
      <c r="C38" s="61" t="s">
        <v>203</v>
      </c>
      <c r="D38" s="11" t="s">
        <v>168</v>
      </c>
      <c r="E38" s="10" t="s">
        <v>1180</v>
      </c>
      <c r="F38" s="11">
        <v>41770</v>
      </c>
      <c r="G38" s="9" t="s">
        <v>26</v>
      </c>
      <c r="H38" s="8" t="s">
        <v>1181</v>
      </c>
      <c r="I38" s="9" t="s">
        <v>1179</v>
      </c>
      <c r="J38" s="13" t="s">
        <v>54</v>
      </c>
      <c r="K38" s="110" t="s">
        <v>1423</v>
      </c>
      <c r="L38" s="81"/>
      <c r="M38" s="93"/>
      <c r="N38" s="94"/>
      <c r="O38" s="95"/>
      <c r="P38" s="19"/>
      <c r="Q38" s="20"/>
      <c r="R38" s="79"/>
      <c r="S38" s="80"/>
      <c r="T38" s="80"/>
      <c r="U38" s="81"/>
      <c r="V38" s="81"/>
      <c r="W38" s="81"/>
      <c r="X38" s="23"/>
      <c r="Y38" s="24"/>
      <c r="Z38" s="25"/>
      <c r="AE38" s="26"/>
      <c r="AF38" s="22"/>
      <c r="AG38" s="22"/>
      <c r="AH38" s="22"/>
    </row>
    <row r="39" spans="1:34" ht="56.25" customHeight="1" thickBot="1">
      <c r="A39" s="7">
        <v>34</v>
      </c>
      <c r="B39" s="61" t="s">
        <v>1144</v>
      </c>
      <c r="C39" s="61" t="s">
        <v>1185</v>
      </c>
      <c r="D39" s="11" t="s">
        <v>140</v>
      </c>
      <c r="E39" s="10" t="s">
        <v>1184</v>
      </c>
      <c r="F39" s="11">
        <v>41770</v>
      </c>
      <c r="G39" s="9" t="s">
        <v>26</v>
      </c>
      <c r="H39" s="8" t="s">
        <v>1183</v>
      </c>
      <c r="I39" s="9" t="s">
        <v>1182</v>
      </c>
      <c r="J39" s="13" t="s">
        <v>54</v>
      </c>
      <c r="K39" s="14"/>
      <c r="L39" s="98"/>
      <c r="M39" s="121"/>
      <c r="N39" s="122">
        <v>735108</v>
      </c>
      <c r="O39" s="122">
        <v>735108</v>
      </c>
      <c r="P39" s="80"/>
      <c r="Q39" s="80"/>
      <c r="R39" s="80"/>
      <c r="S39" s="80"/>
      <c r="T39" s="80"/>
      <c r="U39" s="80"/>
      <c r="V39" s="80"/>
      <c r="W39" s="80"/>
      <c r="X39" s="22"/>
      <c r="AF39" s="22"/>
      <c r="AG39" s="22"/>
      <c r="AH39" s="22"/>
    </row>
    <row r="40" spans="1:34" ht="90.75" thickBot="1">
      <c r="A40" s="7">
        <v>35</v>
      </c>
      <c r="B40" s="123" t="s">
        <v>1214</v>
      </c>
      <c r="C40" s="11" t="s">
        <v>470</v>
      </c>
      <c r="D40" s="11"/>
      <c r="E40" s="10" t="s">
        <v>87</v>
      </c>
      <c r="F40" s="11">
        <v>41770</v>
      </c>
      <c r="G40" s="9" t="s">
        <v>26</v>
      </c>
      <c r="H40" s="124" t="s">
        <v>1213</v>
      </c>
      <c r="I40" s="9" t="s">
        <v>1212</v>
      </c>
      <c r="J40" s="112">
        <v>2301133</v>
      </c>
      <c r="K40" s="125"/>
      <c r="L40" s="15"/>
      <c r="M40" s="93"/>
      <c r="N40" s="17"/>
      <c r="O40" s="18"/>
      <c r="P40" s="19"/>
      <c r="Q40" s="20"/>
      <c r="R40" s="21"/>
      <c r="U40" s="15"/>
      <c r="V40" s="15"/>
      <c r="W40" s="15"/>
      <c r="X40" s="23"/>
      <c r="Y40" s="24"/>
      <c r="Z40" s="25"/>
      <c r="AE40" s="26"/>
      <c r="AF40" s="22"/>
      <c r="AG40" s="22"/>
      <c r="AH40" s="22"/>
    </row>
    <row r="41" spans="1:34" ht="75">
      <c r="A41" s="7">
        <v>36</v>
      </c>
      <c r="B41" s="61" t="s">
        <v>1174</v>
      </c>
      <c r="C41" s="61" t="s">
        <v>203</v>
      </c>
      <c r="D41" s="11" t="s">
        <v>168</v>
      </c>
      <c r="E41" s="10" t="s">
        <v>1171</v>
      </c>
      <c r="F41" s="11">
        <v>41776</v>
      </c>
      <c r="G41" s="9" t="s">
        <v>26</v>
      </c>
      <c r="H41" s="8" t="s">
        <v>1173</v>
      </c>
      <c r="I41" s="9" t="s">
        <v>1172</v>
      </c>
      <c r="J41" s="112">
        <v>342136.2</v>
      </c>
      <c r="K41" s="110" t="s">
        <v>1423</v>
      </c>
      <c r="L41" s="15"/>
      <c r="M41" s="93"/>
      <c r="N41" s="17"/>
      <c r="O41" s="18"/>
      <c r="P41" s="19"/>
      <c r="Q41" s="20"/>
      <c r="R41" s="21"/>
      <c r="U41" s="15"/>
      <c r="V41" s="15"/>
      <c r="W41" s="15"/>
      <c r="X41" s="23"/>
      <c r="Y41" s="24"/>
      <c r="Z41" s="25"/>
      <c r="AE41" s="26"/>
      <c r="AF41" s="22"/>
      <c r="AG41" s="22"/>
      <c r="AH41" s="22"/>
    </row>
    <row r="42" spans="1:34" ht="45">
      <c r="A42" s="7">
        <v>37</v>
      </c>
      <c r="B42" s="8" t="s">
        <v>1062</v>
      </c>
      <c r="C42" s="9" t="s">
        <v>1066</v>
      </c>
      <c r="D42" s="9" t="s">
        <v>1065</v>
      </c>
      <c r="E42" s="10" t="s">
        <v>1063</v>
      </c>
      <c r="F42" s="42">
        <v>41782</v>
      </c>
      <c r="G42" s="9" t="s">
        <v>1452</v>
      </c>
      <c r="H42" s="8" t="s">
        <v>1064</v>
      </c>
      <c r="I42" s="56" t="s">
        <v>1067</v>
      </c>
      <c r="J42" s="13" t="s">
        <v>54</v>
      </c>
      <c r="K42" s="14"/>
      <c r="L42" s="81"/>
      <c r="M42" s="93"/>
      <c r="N42" s="94"/>
      <c r="O42" s="95"/>
      <c r="P42" s="19"/>
      <c r="Q42" s="20"/>
      <c r="R42" s="79"/>
      <c r="S42" s="80"/>
      <c r="T42" s="80"/>
      <c r="U42" s="81"/>
      <c r="V42" s="81"/>
      <c r="W42" s="81"/>
      <c r="X42" s="23"/>
      <c r="Y42" s="24"/>
      <c r="Z42" s="25"/>
      <c r="AE42" s="26"/>
      <c r="AF42" s="22"/>
      <c r="AG42" s="22"/>
      <c r="AH42" s="22"/>
    </row>
    <row r="43" spans="1:34" ht="75.75" thickBot="1">
      <c r="A43" s="7">
        <v>38</v>
      </c>
      <c r="B43" s="61" t="s">
        <v>1062</v>
      </c>
      <c r="C43" s="61" t="s">
        <v>228</v>
      </c>
      <c r="D43" s="11"/>
      <c r="E43" s="126" t="s">
        <v>1209</v>
      </c>
      <c r="F43" s="11">
        <v>41782</v>
      </c>
      <c r="G43" s="9" t="s">
        <v>26</v>
      </c>
      <c r="H43" s="8" t="s">
        <v>1211</v>
      </c>
      <c r="I43" s="11" t="s">
        <v>1210</v>
      </c>
      <c r="J43" s="13" t="s">
        <v>54</v>
      </c>
      <c r="K43" s="14"/>
      <c r="L43" s="15"/>
      <c r="M43" s="16"/>
      <c r="N43" s="17"/>
      <c r="O43" s="18"/>
      <c r="P43" s="19"/>
      <c r="Q43" s="20"/>
      <c r="R43" s="21"/>
      <c r="U43" s="15"/>
      <c r="V43" s="15"/>
      <c r="W43" s="15"/>
      <c r="X43" s="23"/>
      <c r="Y43" s="24"/>
      <c r="Z43" s="25"/>
      <c r="AE43" s="26"/>
      <c r="AF43" s="22"/>
      <c r="AG43" s="22"/>
      <c r="AH43" s="22"/>
    </row>
    <row r="44" spans="1:34" ht="60.75" thickBot="1">
      <c r="A44" s="7">
        <v>39</v>
      </c>
      <c r="B44" s="65" t="s">
        <v>1101</v>
      </c>
      <c r="C44" s="66" t="s">
        <v>1078</v>
      </c>
      <c r="D44" s="67" t="s">
        <v>168</v>
      </c>
      <c r="E44" s="10" t="s">
        <v>1098</v>
      </c>
      <c r="F44" s="11">
        <v>41797</v>
      </c>
      <c r="G44" s="9" t="s">
        <v>26</v>
      </c>
      <c r="H44" s="65" t="s">
        <v>1100</v>
      </c>
      <c r="I44" s="67" t="s">
        <v>1099</v>
      </c>
      <c r="J44" s="68">
        <v>2200008.7999999998</v>
      </c>
      <c r="K44" s="69"/>
      <c r="L44" s="15"/>
      <c r="M44" s="16"/>
      <c r="N44" s="17"/>
      <c r="O44" s="18"/>
      <c r="P44" s="19"/>
      <c r="Q44" s="20"/>
      <c r="R44" s="21"/>
      <c r="U44" s="15"/>
      <c r="V44" s="15"/>
      <c r="W44" s="15"/>
      <c r="X44" s="23"/>
      <c r="Y44" s="24"/>
      <c r="Z44" s="25"/>
      <c r="AE44" s="26"/>
      <c r="AF44" s="22"/>
      <c r="AG44" s="22"/>
      <c r="AH44" s="22"/>
    </row>
    <row r="45" spans="1:34" ht="60">
      <c r="A45" s="7">
        <v>40</v>
      </c>
      <c r="B45" s="127" t="s">
        <v>1207</v>
      </c>
      <c r="C45" s="127" t="s">
        <v>50</v>
      </c>
      <c r="D45" s="128" t="s">
        <v>1206</v>
      </c>
      <c r="E45" s="126" t="s">
        <v>1204</v>
      </c>
      <c r="F45" s="11">
        <v>41802</v>
      </c>
      <c r="G45" s="9" t="s">
        <v>26</v>
      </c>
      <c r="H45" s="8" t="s">
        <v>1208</v>
      </c>
      <c r="I45" s="9" t="s">
        <v>1205</v>
      </c>
      <c r="J45" s="13" t="s">
        <v>54</v>
      </c>
      <c r="K45" s="14" t="s">
        <v>50</v>
      </c>
      <c r="L45" s="81"/>
      <c r="M45" s="93"/>
      <c r="N45" s="94"/>
      <c r="O45" s="95"/>
      <c r="P45" s="19"/>
      <c r="Q45" s="20"/>
      <c r="R45" s="79"/>
      <c r="S45" s="80"/>
      <c r="T45" s="80"/>
      <c r="U45" s="81"/>
      <c r="V45" s="81"/>
      <c r="W45" s="81"/>
      <c r="X45" s="23"/>
      <c r="Y45" s="24"/>
      <c r="Z45" s="25"/>
      <c r="AE45" s="26"/>
      <c r="AF45" s="22"/>
      <c r="AG45" s="22"/>
      <c r="AH45" s="22"/>
    </row>
    <row r="46" spans="1:34" ht="60.75" thickBot="1">
      <c r="A46" s="7">
        <v>41</v>
      </c>
      <c r="B46" s="65" t="s">
        <v>1062</v>
      </c>
      <c r="C46" s="66" t="s">
        <v>1078</v>
      </c>
      <c r="D46" s="67" t="s">
        <v>1104</v>
      </c>
      <c r="E46" s="10" t="s">
        <v>1098</v>
      </c>
      <c r="F46" s="11">
        <v>41809</v>
      </c>
      <c r="G46" s="9" t="s">
        <v>26</v>
      </c>
      <c r="H46" s="65" t="s">
        <v>1102</v>
      </c>
      <c r="I46" s="67" t="s">
        <v>1103</v>
      </c>
      <c r="J46" s="68">
        <v>1200004.8</v>
      </c>
      <c r="K46" s="129"/>
      <c r="L46" s="15"/>
      <c r="M46" s="16"/>
      <c r="N46" s="17"/>
      <c r="O46" s="18"/>
      <c r="P46" s="19"/>
      <c r="Q46" s="20"/>
      <c r="R46" s="21"/>
      <c r="U46" s="15"/>
      <c r="V46" s="15"/>
      <c r="W46" s="15"/>
      <c r="X46" s="23"/>
      <c r="Y46" s="24"/>
      <c r="Z46" s="25"/>
      <c r="AE46" s="26"/>
      <c r="AF46" s="22"/>
      <c r="AG46" s="22"/>
      <c r="AH46" s="22"/>
    </row>
    <row r="47" spans="1:34" ht="45.75" thickBot="1">
      <c r="A47" s="7">
        <v>42</v>
      </c>
      <c r="B47" s="8" t="s">
        <v>174</v>
      </c>
      <c r="C47" s="9" t="s">
        <v>168</v>
      </c>
      <c r="D47" s="9" t="s">
        <v>175</v>
      </c>
      <c r="E47" s="10" t="s">
        <v>170</v>
      </c>
      <c r="F47" s="11">
        <v>41810</v>
      </c>
      <c r="G47" s="9" t="s">
        <v>26</v>
      </c>
      <c r="H47" s="8" t="s">
        <v>176</v>
      </c>
      <c r="I47" s="9" t="s">
        <v>177</v>
      </c>
      <c r="J47" s="84">
        <v>1829636</v>
      </c>
      <c r="K47" s="130" t="s">
        <v>169</v>
      </c>
      <c r="L47" s="15"/>
      <c r="M47" s="16"/>
      <c r="N47" s="17"/>
      <c r="O47" s="18"/>
      <c r="P47" s="19"/>
      <c r="Q47" s="20"/>
      <c r="R47" s="21"/>
      <c r="U47" s="15"/>
      <c r="V47" s="15"/>
      <c r="W47" s="15"/>
      <c r="X47" s="23"/>
      <c r="Y47" s="24"/>
      <c r="Z47" s="25"/>
      <c r="AE47" s="26"/>
      <c r="AF47" s="22"/>
      <c r="AG47" s="22"/>
      <c r="AH47" s="22"/>
    </row>
    <row r="48" spans="1:34" ht="60">
      <c r="A48" s="7">
        <v>43</v>
      </c>
      <c r="B48" s="61" t="s">
        <v>1049</v>
      </c>
      <c r="C48" s="61" t="s">
        <v>203</v>
      </c>
      <c r="D48" s="11" t="s">
        <v>168</v>
      </c>
      <c r="E48" s="126" t="s">
        <v>1220</v>
      </c>
      <c r="F48" s="11">
        <v>41814</v>
      </c>
      <c r="G48" s="9" t="s">
        <v>26</v>
      </c>
      <c r="H48" s="8" t="s">
        <v>1222</v>
      </c>
      <c r="I48" s="9" t="s">
        <v>1221</v>
      </c>
      <c r="J48" s="13" t="s">
        <v>54</v>
      </c>
      <c r="K48" s="110" t="s">
        <v>1423</v>
      </c>
      <c r="P48" s="22"/>
      <c r="Q48" s="22"/>
      <c r="AE48" s="26">
        <v>2486751.52</v>
      </c>
    </row>
    <row r="49" spans="1:34" ht="60">
      <c r="A49" s="7">
        <v>44</v>
      </c>
      <c r="B49" s="8" t="s">
        <v>1071</v>
      </c>
      <c r="C49" s="9" t="s">
        <v>470</v>
      </c>
      <c r="D49" s="9" t="s">
        <v>755</v>
      </c>
      <c r="E49" s="10" t="s">
        <v>87</v>
      </c>
      <c r="F49" s="11">
        <v>41822</v>
      </c>
      <c r="G49" s="9" t="s">
        <v>26</v>
      </c>
      <c r="H49" s="8" t="s">
        <v>1072</v>
      </c>
      <c r="I49" s="9" t="s">
        <v>1073</v>
      </c>
      <c r="J49" s="13">
        <v>6888690</v>
      </c>
      <c r="K49" s="14"/>
      <c r="P49" s="22"/>
      <c r="Q49" s="22"/>
    </row>
    <row r="50" spans="1:34" ht="60">
      <c r="A50" s="7">
        <v>45</v>
      </c>
      <c r="B50" s="8" t="s">
        <v>1093</v>
      </c>
      <c r="C50" s="9" t="s">
        <v>1092</v>
      </c>
      <c r="D50" s="9" t="s">
        <v>1091</v>
      </c>
      <c r="E50" s="10" t="s">
        <v>1088</v>
      </c>
      <c r="F50" s="11">
        <v>41835</v>
      </c>
      <c r="G50" s="9" t="s">
        <v>26</v>
      </c>
      <c r="H50" s="12" t="s">
        <v>1089</v>
      </c>
      <c r="I50" s="55" t="s">
        <v>1090</v>
      </c>
      <c r="J50" s="13">
        <v>30337.200000000001</v>
      </c>
      <c r="K50" s="14"/>
      <c r="P50" s="22"/>
      <c r="Q50" s="22"/>
    </row>
    <row r="51" spans="1:34" ht="105">
      <c r="A51" s="7">
        <v>46</v>
      </c>
      <c r="B51" s="65" t="s">
        <v>1024</v>
      </c>
      <c r="C51" s="105" t="s">
        <v>70</v>
      </c>
      <c r="D51" s="67" t="s">
        <v>350</v>
      </c>
      <c r="E51" s="10" t="s">
        <v>72</v>
      </c>
      <c r="F51" s="42">
        <v>41838</v>
      </c>
      <c r="G51" s="9" t="s">
        <v>26</v>
      </c>
      <c r="H51" s="65" t="s">
        <v>1023</v>
      </c>
      <c r="I51" s="67" t="s">
        <v>1022</v>
      </c>
      <c r="J51" s="13" t="s">
        <v>54</v>
      </c>
      <c r="K51" s="14"/>
      <c r="P51" s="22"/>
      <c r="Q51" s="22"/>
    </row>
    <row r="52" spans="1:34" ht="53.25" customHeight="1">
      <c r="A52" s="7">
        <v>47</v>
      </c>
      <c r="B52" s="8" t="s">
        <v>1036</v>
      </c>
      <c r="C52" s="9" t="s">
        <v>993</v>
      </c>
      <c r="D52" s="9" t="s">
        <v>755</v>
      </c>
      <c r="E52" s="10" t="s">
        <v>1033</v>
      </c>
      <c r="F52" s="42">
        <v>41853</v>
      </c>
      <c r="G52" s="9" t="s">
        <v>26</v>
      </c>
      <c r="H52" s="131" t="s">
        <v>1035</v>
      </c>
      <c r="I52" s="9" t="s">
        <v>1034</v>
      </c>
      <c r="J52" s="73">
        <v>7361504</v>
      </c>
      <c r="K52" s="132" t="s">
        <v>993</v>
      </c>
      <c r="P52" s="22"/>
      <c r="Q52" s="22"/>
    </row>
    <row r="53" spans="1:34" ht="58.5" customHeight="1">
      <c r="A53" s="7">
        <v>48</v>
      </c>
      <c r="B53" s="8" t="s">
        <v>1062</v>
      </c>
      <c r="C53" s="9" t="s">
        <v>70</v>
      </c>
      <c r="D53" s="9" t="s">
        <v>71</v>
      </c>
      <c r="E53" s="10" t="s">
        <v>1054</v>
      </c>
      <c r="F53" s="42">
        <v>41859</v>
      </c>
      <c r="G53" s="9" t="s">
        <v>26</v>
      </c>
      <c r="H53" s="8" t="s">
        <v>1055</v>
      </c>
      <c r="I53" s="9" t="s">
        <v>1056</v>
      </c>
      <c r="J53" s="13" t="s">
        <v>54</v>
      </c>
      <c r="K53" s="14"/>
      <c r="P53" s="22"/>
      <c r="Q53" s="22"/>
    </row>
    <row r="54" spans="1:34" ht="94.5" customHeight="1">
      <c r="A54" s="7">
        <v>49</v>
      </c>
      <c r="B54" s="61" t="s">
        <v>1062</v>
      </c>
      <c r="C54" s="61" t="s">
        <v>1245</v>
      </c>
      <c r="D54" s="11" t="s">
        <v>1244</v>
      </c>
      <c r="E54" s="126" t="s">
        <v>1241</v>
      </c>
      <c r="F54" s="11">
        <v>41876</v>
      </c>
      <c r="G54" s="9" t="s">
        <v>26</v>
      </c>
      <c r="H54" s="8" t="s">
        <v>1242</v>
      </c>
      <c r="I54" s="9" t="s">
        <v>1243</v>
      </c>
      <c r="J54" s="13" t="s">
        <v>54</v>
      </c>
      <c r="K54" s="14"/>
      <c r="P54" s="22"/>
      <c r="Q54" s="22"/>
    </row>
    <row r="55" spans="1:34" ht="60">
      <c r="A55" s="7">
        <v>50</v>
      </c>
      <c r="B55" s="8" t="s">
        <v>1157</v>
      </c>
      <c r="C55" s="9" t="s">
        <v>993</v>
      </c>
      <c r="D55" s="9" t="s">
        <v>755</v>
      </c>
      <c r="E55" s="54" t="s">
        <v>1401</v>
      </c>
      <c r="F55" s="42">
        <v>41884</v>
      </c>
      <c r="G55" s="9" t="s">
        <v>26</v>
      </c>
      <c r="H55" s="8" t="s">
        <v>1057</v>
      </c>
      <c r="I55" s="43">
        <v>4500029467</v>
      </c>
      <c r="J55" s="73">
        <v>6321637.6399999997</v>
      </c>
      <c r="K55" s="132" t="s">
        <v>993</v>
      </c>
      <c r="L55" s="15"/>
      <c r="M55" s="93"/>
      <c r="N55" s="17"/>
      <c r="O55" s="18"/>
      <c r="P55" s="19"/>
      <c r="Q55" s="20"/>
      <c r="R55" s="21"/>
      <c r="U55" s="15"/>
      <c r="V55" s="15"/>
      <c r="W55" s="15"/>
      <c r="X55" s="23"/>
      <c r="Y55" s="24"/>
      <c r="Z55" s="25"/>
      <c r="AE55" s="26"/>
      <c r="AF55" s="22"/>
      <c r="AG55" s="22"/>
      <c r="AH55" s="22"/>
    </row>
    <row r="56" spans="1:34" ht="75.75" thickBot="1">
      <c r="A56" s="7">
        <v>51</v>
      </c>
      <c r="B56" s="61" t="s">
        <v>1116</v>
      </c>
      <c r="C56" s="61" t="s">
        <v>1117</v>
      </c>
      <c r="D56" s="11" t="s">
        <v>755</v>
      </c>
      <c r="E56" s="10" t="s">
        <v>1114</v>
      </c>
      <c r="F56" s="42">
        <v>41913</v>
      </c>
      <c r="G56" s="56" t="s">
        <v>26</v>
      </c>
      <c r="H56" s="8" t="s">
        <v>1115</v>
      </c>
      <c r="I56" s="9" t="s">
        <v>1118</v>
      </c>
      <c r="J56" s="13" t="s">
        <v>54</v>
      </c>
      <c r="K56" s="14"/>
      <c r="L56" s="15"/>
      <c r="M56" s="93"/>
      <c r="N56" s="17"/>
      <c r="O56" s="18"/>
      <c r="P56" s="19"/>
      <c r="Q56" s="20"/>
      <c r="R56" s="21"/>
      <c r="U56" s="15"/>
      <c r="V56" s="15"/>
      <c r="W56" s="15"/>
      <c r="X56" s="23"/>
      <c r="Y56" s="24"/>
      <c r="Z56" s="25"/>
      <c r="AE56" s="26"/>
      <c r="AF56" s="22"/>
      <c r="AG56" s="22"/>
      <c r="AH56" s="22"/>
    </row>
    <row r="57" spans="1:34" ht="75.75" thickBot="1">
      <c r="A57" s="7">
        <v>52</v>
      </c>
      <c r="B57" s="8" t="s">
        <v>1042</v>
      </c>
      <c r="C57" s="9" t="s">
        <v>1041</v>
      </c>
      <c r="D57" s="9" t="s">
        <v>1040</v>
      </c>
      <c r="E57" s="54" t="s">
        <v>1037</v>
      </c>
      <c r="F57" s="42">
        <v>41919</v>
      </c>
      <c r="G57" s="9" t="s">
        <v>26</v>
      </c>
      <c r="H57" s="8" t="s">
        <v>1039</v>
      </c>
      <c r="I57" s="67" t="s">
        <v>1038</v>
      </c>
      <c r="J57" s="73">
        <v>2329809.4</v>
      </c>
      <c r="K57" s="133"/>
      <c r="P57" s="22"/>
      <c r="Q57" s="22"/>
    </row>
    <row r="58" spans="1:34" ht="60">
      <c r="A58" s="7">
        <v>53</v>
      </c>
      <c r="B58" s="8" t="s">
        <v>1049</v>
      </c>
      <c r="C58" s="9" t="s">
        <v>203</v>
      </c>
      <c r="D58" s="9" t="s">
        <v>168</v>
      </c>
      <c r="E58" s="10" t="s">
        <v>1047</v>
      </c>
      <c r="F58" s="42">
        <v>41922</v>
      </c>
      <c r="G58" s="9" t="s">
        <v>26</v>
      </c>
      <c r="H58" s="8" t="s">
        <v>1050</v>
      </c>
      <c r="I58" s="9" t="s">
        <v>1048</v>
      </c>
      <c r="J58" s="73">
        <f>358977.75+31240</f>
        <v>390217.75</v>
      </c>
      <c r="K58" s="110" t="s">
        <v>1423</v>
      </c>
      <c r="P58" s="22"/>
      <c r="Q58" s="22"/>
    </row>
    <row r="59" spans="1:34" ht="75">
      <c r="A59" s="7">
        <v>54</v>
      </c>
      <c r="B59" s="8"/>
      <c r="C59" s="9" t="s">
        <v>1078</v>
      </c>
      <c r="D59" s="9" t="s">
        <v>1077</v>
      </c>
      <c r="E59" s="10" t="s">
        <v>1074</v>
      </c>
      <c r="F59" s="11">
        <v>41925</v>
      </c>
      <c r="G59" s="9" t="s">
        <v>1453</v>
      </c>
      <c r="H59" s="8" t="s">
        <v>1075</v>
      </c>
      <c r="I59" s="56" t="s">
        <v>1076</v>
      </c>
      <c r="J59" s="13" t="s">
        <v>54</v>
      </c>
      <c r="K59" s="14"/>
      <c r="P59" s="22"/>
      <c r="Q59" s="22"/>
    </row>
    <row r="60" spans="1:34" ht="60">
      <c r="A60" s="7">
        <v>55</v>
      </c>
      <c r="B60" s="61" t="s">
        <v>1062</v>
      </c>
      <c r="C60" s="61" t="s">
        <v>1078</v>
      </c>
      <c r="D60" s="11" t="s">
        <v>583</v>
      </c>
      <c r="E60" s="126" t="s">
        <v>1238</v>
      </c>
      <c r="F60" s="11">
        <v>41934</v>
      </c>
      <c r="G60" s="9" t="s">
        <v>26</v>
      </c>
      <c r="H60" s="8" t="s">
        <v>1240</v>
      </c>
      <c r="I60" s="9" t="s">
        <v>1239</v>
      </c>
      <c r="J60" s="112">
        <v>2670000</v>
      </c>
      <c r="K60" s="113"/>
      <c r="P60" s="22"/>
      <c r="Q60" s="22"/>
    </row>
    <row r="61" spans="1:34" ht="60">
      <c r="A61" s="7">
        <v>56</v>
      </c>
      <c r="B61" s="61" t="s">
        <v>1144</v>
      </c>
      <c r="C61" s="61" t="s">
        <v>1145</v>
      </c>
      <c r="D61" s="11" t="s">
        <v>140</v>
      </c>
      <c r="E61" s="10" t="s">
        <v>1143</v>
      </c>
      <c r="F61" s="11">
        <v>41944</v>
      </c>
      <c r="G61" s="9" t="s">
        <v>26</v>
      </c>
      <c r="H61" s="8" t="s">
        <v>1146</v>
      </c>
      <c r="I61" s="55" t="s">
        <v>1400</v>
      </c>
      <c r="J61" s="13">
        <v>2806977.52</v>
      </c>
      <c r="K61" s="14" t="s">
        <v>1417</v>
      </c>
      <c r="P61" s="22"/>
      <c r="Q61" s="22"/>
    </row>
    <row r="62" spans="1:34" ht="75">
      <c r="A62" s="7">
        <v>57</v>
      </c>
      <c r="B62" s="61" t="s">
        <v>1062</v>
      </c>
      <c r="C62" s="61" t="s">
        <v>1228</v>
      </c>
      <c r="D62" s="11" t="s">
        <v>168</v>
      </c>
      <c r="E62" s="10" t="s">
        <v>1225</v>
      </c>
      <c r="F62" s="11">
        <v>41946</v>
      </c>
      <c r="G62" s="9" t="s">
        <v>26</v>
      </c>
      <c r="H62" s="8" t="s">
        <v>1227</v>
      </c>
      <c r="I62" s="9" t="s">
        <v>1226</v>
      </c>
      <c r="J62" s="13">
        <v>1200000</v>
      </c>
      <c r="K62" s="14" t="s">
        <v>1228</v>
      </c>
      <c r="P62" s="22"/>
      <c r="Q62" s="22"/>
    </row>
    <row r="63" spans="1:34" ht="75">
      <c r="A63" s="7">
        <v>58</v>
      </c>
      <c r="B63" s="61"/>
      <c r="C63" s="61" t="s">
        <v>303</v>
      </c>
      <c r="D63" s="11" t="s">
        <v>60</v>
      </c>
      <c r="E63" s="54" t="s">
        <v>1189</v>
      </c>
      <c r="F63" s="42">
        <v>41968</v>
      </c>
      <c r="G63" s="9" t="s">
        <v>26</v>
      </c>
      <c r="H63" s="8" t="s">
        <v>1191</v>
      </c>
      <c r="I63" s="9" t="s">
        <v>1190</v>
      </c>
      <c r="J63" s="13" t="s">
        <v>54</v>
      </c>
      <c r="K63" s="14"/>
      <c r="P63" s="22"/>
      <c r="Q63" s="22"/>
      <c r="AE63" s="72" t="s">
        <v>1260</v>
      </c>
    </row>
    <row r="64" spans="1:34" ht="60">
      <c r="A64" s="7">
        <v>59</v>
      </c>
      <c r="B64" s="111" t="s">
        <v>1196</v>
      </c>
      <c r="C64" s="61" t="s">
        <v>1195</v>
      </c>
      <c r="D64" s="11" t="s">
        <v>168</v>
      </c>
      <c r="E64" s="10" t="s">
        <v>390</v>
      </c>
      <c r="F64" s="42">
        <v>41968</v>
      </c>
      <c r="G64" s="9" t="s">
        <v>26</v>
      </c>
      <c r="H64" s="8" t="s">
        <v>1194</v>
      </c>
      <c r="I64" s="55" t="s">
        <v>1524</v>
      </c>
      <c r="J64" s="112">
        <v>1896524.44</v>
      </c>
      <c r="K64" s="113"/>
      <c r="P64" s="22"/>
      <c r="Q64" s="22"/>
    </row>
    <row r="65" spans="1:17" ht="60.75" thickBot="1">
      <c r="A65" s="7">
        <v>60</v>
      </c>
      <c r="B65" s="8" t="s">
        <v>1062</v>
      </c>
      <c r="C65" s="9" t="s">
        <v>70</v>
      </c>
      <c r="D65" s="9" t="s">
        <v>71</v>
      </c>
      <c r="E65" s="10" t="s">
        <v>1054</v>
      </c>
      <c r="F65" s="42">
        <v>41969</v>
      </c>
      <c r="G65" s="9" t="s">
        <v>26</v>
      </c>
      <c r="H65" s="8" t="s">
        <v>1055</v>
      </c>
      <c r="I65" s="9" t="s">
        <v>1188</v>
      </c>
      <c r="J65" s="13" t="s">
        <v>54</v>
      </c>
      <c r="K65" s="14"/>
      <c r="P65" s="22"/>
      <c r="Q65" s="22"/>
    </row>
    <row r="66" spans="1:17" ht="45.75" thickBot="1">
      <c r="A66" s="7">
        <v>61</v>
      </c>
      <c r="B66" s="61" t="s">
        <v>1062</v>
      </c>
      <c r="C66" s="61" t="s">
        <v>169</v>
      </c>
      <c r="D66" s="11" t="s">
        <v>1091</v>
      </c>
      <c r="E66" s="10" t="s">
        <v>1192</v>
      </c>
      <c r="F66" s="11">
        <v>41977</v>
      </c>
      <c r="G66" s="9" t="s">
        <v>26</v>
      </c>
      <c r="H66" s="8" t="s">
        <v>1193</v>
      </c>
      <c r="I66" s="9" t="s">
        <v>1252</v>
      </c>
      <c r="J66" s="13" t="s">
        <v>54</v>
      </c>
      <c r="K66" s="44"/>
      <c r="P66" s="22"/>
      <c r="Q66" s="22"/>
    </row>
    <row r="67" spans="1:17" ht="75">
      <c r="A67" s="7">
        <v>62</v>
      </c>
      <c r="B67" s="61" t="s">
        <v>1461</v>
      </c>
      <c r="C67" s="134" t="s">
        <v>1078</v>
      </c>
      <c r="D67" s="11" t="s">
        <v>372</v>
      </c>
      <c r="E67" s="54" t="s">
        <v>1455</v>
      </c>
      <c r="F67" s="11">
        <v>41977</v>
      </c>
      <c r="G67" s="9" t="s">
        <v>26</v>
      </c>
      <c r="H67" s="8" t="s">
        <v>1460</v>
      </c>
      <c r="I67" s="9" t="s">
        <v>1459</v>
      </c>
      <c r="J67" s="112">
        <v>2809000</v>
      </c>
      <c r="K67" s="110" t="s">
        <v>1423</v>
      </c>
      <c r="P67" s="22"/>
      <c r="Q67" s="22"/>
    </row>
    <row r="68" spans="1:17" ht="65.25" customHeight="1">
      <c r="A68" s="7">
        <v>63</v>
      </c>
      <c r="B68" s="8" t="s">
        <v>933</v>
      </c>
      <c r="C68" s="61" t="s">
        <v>203</v>
      </c>
      <c r="D68" s="11" t="s">
        <v>168</v>
      </c>
      <c r="E68" s="10" t="s">
        <v>1156</v>
      </c>
      <c r="F68" s="42">
        <v>41978</v>
      </c>
      <c r="G68" s="9" t="s">
        <v>26</v>
      </c>
      <c r="H68" s="8" t="s">
        <v>1197</v>
      </c>
      <c r="I68" s="9" t="s">
        <v>1198</v>
      </c>
      <c r="J68" s="13" t="s">
        <v>54</v>
      </c>
      <c r="K68" s="113" t="s">
        <v>993</v>
      </c>
      <c r="P68" s="22"/>
      <c r="Q68" s="22"/>
    </row>
    <row r="69" spans="1:17" ht="75">
      <c r="A69" s="7">
        <v>64</v>
      </c>
      <c r="B69" s="61" t="s">
        <v>1231</v>
      </c>
      <c r="C69" s="61" t="s">
        <v>1232</v>
      </c>
      <c r="D69" s="11" t="s">
        <v>755</v>
      </c>
      <c r="E69" s="10" t="s">
        <v>1229</v>
      </c>
      <c r="F69" s="11">
        <v>41978</v>
      </c>
      <c r="G69" s="9" t="s">
        <v>26</v>
      </c>
      <c r="H69" s="8" t="s">
        <v>1230</v>
      </c>
      <c r="I69" s="9" t="s">
        <v>1233</v>
      </c>
      <c r="J69" s="112">
        <v>20000000</v>
      </c>
      <c r="K69" s="113"/>
      <c r="P69" s="22"/>
      <c r="Q69" s="22"/>
    </row>
    <row r="70" spans="1:17" ht="105">
      <c r="A70" s="7">
        <v>65</v>
      </c>
      <c r="B70" s="127" t="s">
        <v>1235</v>
      </c>
      <c r="C70" s="61" t="s">
        <v>1236</v>
      </c>
      <c r="D70" s="11" t="s">
        <v>71</v>
      </c>
      <c r="E70" s="10" t="s">
        <v>72</v>
      </c>
      <c r="F70" s="11">
        <v>41978</v>
      </c>
      <c r="G70" s="9" t="s">
        <v>26</v>
      </c>
      <c r="H70" s="8" t="s">
        <v>1234</v>
      </c>
      <c r="I70" s="9" t="s">
        <v>1237</v>
      </c>
      <c r="J70" s="112">
        <v>1058431.2</v>
      </c>
      <c r="K70" s="14"/>
      <c r="P70" s="22"/>
      <c r="Q70" s="22"/>
    </row>
    <row r="71" spans="1:17" ht="75">
      <c r="A71" s="7">
        <v>66</v>
      </c>
      <c r="B71" s="111" t="s">
        <v>1446</v>
      </c>
      <c r="C71" s="8" t="s">
        <v>1447</v>
      </c>
      <c r="D71" s="11" t="s">
        <v>140</v>
      </c>
      <c r="E71" s="10" t="s">
        <v>1289</v>
      </c>
      <c r="F71" s="42">
        <v>41984</v>
      </c>
      <c r="G71" s="9" t="s">
        <v>26</v>
      </c>
      <c r="H71" s="8" t="s">
        <v>1445</v>
      </c>
      <c r="I71" s="9" t="s">
        <v>1444</v>
      </c>
      <c r="J71" s="13" t="s">
        <v>54</v>
      </c>
      <c r="K71" s="14"/>
      <c r="P71" s="22"/>
      <c r="Q71" s="22"/>
    </row>
    <row r="72" spans="1:17" ht="64.5" customHeight="1">
      <c r="A72" s="7">
        <v>67</v>
      </c>
      <c r="B72" s="61" t="s">
        <v>1062</v>
      </c>
      <c r="C72" s="61" t="s">
        <v>1264</v>
      </c>
      <c r="D72" s="9" t="s">
        <v>1263</v>
      </c>
      <c r="E72" s="10" t="s">
        <v>1559</v>
      </c>
      <c r="F72" s="42">
        <v>41985</v>
      </c>
      <c r="G72" s="9"/>
      <c r="H72" s="8" t="s">
        <v>1262</v>
      </c>
      <c r="I72" s="9" t="s">
        <v>1261</v>
      </c>
      <c r="J72" s="13">
        <v>224720</v>
      </c>
      <c r="K72" s="14" t="s">
        <v>1426</v>
      </c>
      <c r="P72" s="22"/>
      <c r="Q72" s="22"/>
    </row>
    <row r="73" spans="1:17" ht="75">
      <c r="A73" s="7">
        <v>68</v>
      </c>
      <c r="B73" s="61" t="s">
        <v>1269</v>
      </c>
      <c r="C73" s="61" t="s">
        <v>500</v>
      </c>
      <c r="D73" s="9" t="s">
        <v>1268</v>
      </c>
      <c r="E73" s="10" t="s">
        <v>1265</v>
      </c>
      <c r="F73" s="42">
        <v>41985</v>
      </c>
      <c r="G73" s="9" t="s">
        <v>26</v>
      </c>
      <c r="H73" s="8" t="s">
        <v>1266</v>
      </c>
      <c r="I73" s="9" t="s">
        <v>1267</v>
      </c>
      <c r="J73" s="13">
        <v>4834132</v>
      </c>
      <c r="K73" s="14"/>
      <c r="P73" s="22"/>
      <c r="Q73" s="22"/>
    </row>
    <row r="74" spans="1:17" ht="60">
      <c r="A74" s="7">
        <v>69</v>
      </c>
      <c r="B74" s="61" t="s">
        <v>1062</v>
      </c>
      <c r="C74" s="61" t="s">
        <v>1299</v>
      </c>
      <c r="D74" s="11" t="s">
        <v>168</v>
      </c>
      <c r="E74" s="10" t="s">
        <v>1297</v>
      </c>
      <c r="F74" s="42">
        <v>41990</v>
      </c>
      <c r="G74" s="9"/>
      <c r="H74" s="8" t="s">
        <v>1300</v>
      </c>
      <c r="I74" s="9" t="s">
        <v>1298</v>
      </c>
      <c r="J74" s="13" t="s">
        <v>54</v>
      </c>
      <c r="K74" s="14"/>
      <c r="P74" s="22"/>
      <c r="Q74" s="22"/>
    </row>
    <row r="75" spans="1:17" ht="45">
      <c r="A75" s="7">
        <v>70</v>
      </c>
      <c r="B75" s="61" t="s">
        <v>1305</v>
      </c>
      <c r="C75" s="61" t="s">
        <v>1306</v>
      </c>
      <c r="D75" s="11" t="s">
        <v>755</v>
      </c>
      <c r="E75" s="10" t="s">
        <v>1275</v>
      </c>
      <c r="F75" s="42">
        <v>41995</v>
      </c>
      <c r="G75" s="9"/>
      <c r="H75" s="8" t="s">
        <v>1303</v>
      </c>
      <c r="I75" s="9" t="s">
        <v>1304</v>
      </c>
      <c r="J75" s="13" t="s">
        <v>54</v>
      </c>
      <c r="K75" s="14" t="s">
        <v>993</v>
      </c>
      <c r="P75" s="22"/>
      <c r="Q75" s="22"/>
    </row>
    <row r="76" spans="1:17" ht="81.75" customHeight="1">
      <c r="A76" s="7">
        <v>71</v>
      </c>
      <c r="B76" s="61" t="s">
        <v>1272</v>
      </c>
      <c r="C76" s="61" t="s">
        <v>1273</v>
      </c>
      <c r="D76" s="11" t="s">
        <v>41</v>
      </c>
      <c r="E76" s="10" t="s">
        <v>1274</v>
      </c>
      <c r="F76" s="42">
        <v>41996</v>
      </c>
      <c r="G76" s="9"/>
      <c r="H76" s="8" t="s">
        <v>1271</v>
      </c>
      <c r="I76" s="9" t="s">
        <v>1270</v>
      </c>
      <c r="J76" s="13" t="s">
        <v>54</v>
      </c>
      <c r="K76" s="14"/>
      <c r="P76" s="22"/>
      <c r="Q76" s="22"/>
    </row>
    <row r="77" spans="1:17" ht="45.75" thickBot="1">
      <c r="A77" s="7">
        <v>72</v>
      </c>
      <c r="B77" s="61" t="s">
        <v>1278</v>
      </c>
      <c r="C77" s="61" t="s">
        <v>993</v>
      </c>
      <c r="D77" s="11" t="s">
        <v>755</v>
      </c>
      <c r="E77" s="10" t="s">
        <v>1275</v>
      </c>
      <c r="F77" s="42">
        <v>41996</v>
      </c>
      <c r="G77" s="9"/>
      <c r="H77" s="8" t="s">
        <v>1277</v>
      </c>
      <c r="I77" s="9" t="s">
        <v>1276</v>
      </c>
      <c r="J77" s="13" t="s">
        <v>54</v>
      </c>
      <c r="K77" s="14"/>
      <c r="P77" s="22"/>
      <c r="Q77" s="22"/>
    </row>
    <row r="78" spans="1:17" ht="72" customHeight="1" thickBot="1">
      <c r="A78" s="7">
        <v>73</v>
      </c>
      <c r="B78" s="111" t="s">
        <v>1296</v>
      </c>
      <c r="C78" s="11" t="s">
        <v>1451</v>
      </c>
      <c r="D78" s="11"/>
      <c r="E78" s="10" t="s">
        <v>87</v>
      </c>
      <c r="F78" s="42">
        <v>41996</v>
      </c>
      <c r="G78" s="9"/>
      <c r="H78" s="8" t="s">
        <v>1295</v>
      </c>
      <c r="I78" s="9" t="s">
        <v>1294</v>
      </c>
      <c r="J78" s="13">
        <v>4095466</v>
      </c>
      <c r="K78" s="44" t="s">
        <v>1422</v>
      </c>
      <c r="P78" s="22"/>
      <c r="Q78" s="22"/>
    </row>
    <row r="79" spans="1:17" ht="30">
      <c r="A79" s="7">
        <v>74</v>
      </c>
      <c r="B79" s="61" t="s">
        <v>1281</v>
      </c>
      <c r="C79" s="61" t="s">
        <v>1282</v>
      </c>
      <c r="D79" s="11" t="s">
        <v>41</v>
      </c>
      <c r="E79" s="10" t="s">
        <v>1279</v>
      </c>
      <c r="F79" s="42">
        <v>41997</v>
      </c>
      <c r="G79" s="9"/>
      <c r="H79" s="8" t="s">
        <v>1280</v>
      </c>
      <c r="I79" s="9" t="s">
        <v>1283</v>
      </c>
      <c r="J79" s="13">
        <v>12815750</v>
      </c>
      <c r="K79" s="110" t="s">
        <v>1423</v>
      </c>
      <c r="P79" s="22"/>
      <c r="Q79" s="22"/>
    </row>
    <row r="80" spans="1:17" ht="90">
      <c r="A80" s="7">
        <v>75</v>
      </c>
      <c r="B80" s="61" t="s">
        <v>1281</v>
      </c>
      <c r="C80" s="61" t="s">
        <v>1282</v>
      </c>
      <c r="D80" s="11" t="s">
        <v>41</v>
      </c>
      <c r="E80" s="10" t="s">
        <v>1301</v>
      </c>
      <c r="F80" s="11">
        <v>41997</v>
      </c>
      <c r="G80" s="9" t="s">
        <v>26</v>
      </c>
      <c r="H80" s="8" t="s">
        <v>1280</v>
      </c>
      <c r="I80" s="9" t="s">
        <v>1302</v>
      </c>
      <c r="J80" s="13">
        <v>11260940</v>
      </c>
      <c r="K80" s="14" t="s">
        <v>1415</v>
      </c>
      <c r="P80" s="22"/>
      <c r="Q80" s="22"/>
    </row>
    <row r="81" spans="1:17" ht="75">
      <c r="A81" s="7">
        <v>76</v>
      </c>
      <c r="B81" s="61" t="s">
        <v>1286</v>
      </c>
      <c r="C81" s="61" t="s">
        <v>203</v>
      </c>
      <c r="D81" s="11" t="s">
        <v>168</v>
      </c>
      <c r="E81" s="10" t="s">
        <v>1284</v>
      </c>
      <c r="F81" s="42">
        <v>42003</v>
      </c>
      <c r="G81" s="9"/>
      <c r="H81" s="8" t="s">
        <v>1287</v>
      </c>
      <c r="I81" s="8" t="s">
        <v>1288</v>
      </c>
      <c r="J81" s="55" t="s">
        <v>1285</v>
      </c>
      <c r="K81" s="14"/>
      <c r="P81" s="22"/>
      <c r="Q81" s="22"/>
    </row>
    <row r="82" spans="1:17" ht="75">
      <c r="A82" s="7">
        <v>77</v>
      </c>
      <c r="B82" s="111" t="s">
        <v>1293</v>
      </c>
      <c r="C82" s="61" t="s">
        <v>1292</v>
      </c>
      <c r="D82" s="11" t="s">
        <v>60</v>
      </c>
      <c r="E82" s="10" t="s">
        <v>1289</v>
      </c>
      <c r="F82" s="42">
        <v>42004</v>
      </c>
      <c r="G82" s="9"/>
      <c r="H82" s="8" t="s">
        <v>1290</v>
      </c>
      <c r="I82" s="9" t="s">
        <v>1291</v>
      </c>
      <c r="J82" s="13" t="s">
        <v>54</v>
      </c>
      <c r="K82" s="14" t="s">
        <v>1422</v>
      </c>
      <c r="P82" s="22"/>
      <c r="Q82" s="22"/>
    </row>
    <row r="83" spans="1:17" ht="45">
      <c r="A83" s="7">
        <v>78</v>
      </c>
      <c r="B83" s="61" t="s">
        <v>1281</v>
      </c>
      <c r="C83" s="61" t="s">
        <v>1282</v>
      </c>
      <c r="D83" s="11" t="s">
        <v>41</v>
      </c>
      <c r="E83" s="10" t="s">
        <v>1362</v>
      </c>
      <c r="F83" s="11">
        <v>42005</v>
      </c>
      <c r="G83" s="9"/>
      <c r="H83" s="8" t="s">
        <v>1363</v>
      </c>
      <c r="I83" s="9" t="s">
        <v>1364</v>
      </c>
      <c r="J83" s="13">
        <v>2454800</v>
      </c>
      <c r="K83" s="14" t="s">
        <v>993</v>
      </c>
      <c r="P83" s="22"/>
      <c r="Q83" s="22"/>
    </row>
    <row r="84" spans="1:17" ht="60">
      <c r="A84" s="7">
        <v>79</v>
      </c>
      <c r="B84" s="61" t="s">
        <v>1317</v>
      </c>
      <c r="C84" s="61" t="s">
        <v>500</v>
      </c>
      <c r="D84" s="11" t="s">
        <v>41</v>
      </c>
      <c r="E84" s="10" t="s">
        <v>1402</v>
      </c>
      <c r="F84" s="11">
        <v>42012</v>
      </c>
      <c r="G84" s="9" t="s">
        <v>26</v>
      </c>
      <c r="H84" s="8" t="s">
        <v>1318</v>
      </c>
      <c r="I84" s="9" t="s">
        <v>1319</v>
      </c>
      <c r="J84" s="13" t="s">
        <v>1320</v>
      </c>
      <c r="K84" s="14"/>
      <c r="P84" s="22"/>
      <c r="Q84" s="22"/>
    </row>
    <row r="85" spans="1:17" ht="60">
      <c r="A85" s="7">
        <v>80</v>
      </c>
      <c r="B85" s="61" t="s">
        <v>1309</v>
      </c>
      <c r="C85" s="61" t="s">
        <v>993</v>
      </c>
      <c r="D85" s="11" t="s">
        <v>755</v>
      </c>
      <c r="E85" s="10" t="s">
        <v>1307</v>
      </c>
      <c r="F85" s="42">
        <v>42013</v>
      </c>
      <c r="G85" s="9"/>
      <c r="H85" s="8" t="s">
        <v>1308</v>
      </c>
      <c r="I85" s="9" t="s">
        <v>1310</v>
      </c>
      <c r="J85" s="13" t="s">
        <v>54</v>
      </c>
      <c r="K85" s="14"/>
      <c r="P85" s="22"/>
      <c r="Q85" s="22"/>
    </row>
    <row r="86" spans="1:17" ht="30">
      <c r="A86" s="7">
        <v>81</v>
      </c>
      <c r="B86" s="8" t="s">
        <v>1357</v>
      </c>
      <c r="C86" s="61" t="s">
        <v>1138</v>
      </c>
      <c r="D86" s="11"/>
      <c r="E86" s="10" t="s">
        <v>1356</v>
      </c>
      <c r="F86" s="11">
        <v>42014</v>
      </c>
      <c r="G86" s="9"/>
      <c r="H86" s="8" t="s">
        <v>1359</v>
      </c>
      <c r="I86" s="55" t="s">
        <v>1358</v>
      </c>
      <c r="J86" s="13">
        <v>72187.350000000006</v>
      </c>
      <c r="K86" s="14" t="s">
        <v>1427</v>
      </c>
      <c r="P86" s="22"/>
      <c r="Q86" s="22"/>
    </row>
    <row r="87" spans="1:17" ht="30">
      <c r="A87" s="7">
        <v>82</v>
      </c>
      <c r="B87" s="8" t="s">
        <v>1357</v>
      </c>
      <c r="C87" s="61" t="s">
        <v>1138</v>
      </c>
      <c r="D87" s="11"/>
      <c r="E87" s="10" t="s">
        <v>1356</v>
      </c>
      <c r="F87" s="11">
        <v>42016</v>
      </c>
      <c r="G87" s="9"/>
      <c r="H87" s="8" t="s">
        <v>1360</v>
      </c>
      <c r="I87" s="55" t="s">
        <v>1361</v>
      </c>
      <c r="J87" s="13">
        <v>2472</v>
      </c>
      <c r="K87" s="14"/>
      <c r="P87" s="22"/>
      <c r="Q87" s="22"/>
    </row>
    <row r="88" spans="1:17" ht="60">
      <c r="A88" s="7">
        <v>83</v>
      </c>
      <c r="B88" s="127" t="s">
        <v>1314</v>
      </c>
      <c r="C88" s="61" t="s">
        <v>288</v>
      </c>
      <c r="D88" s="11" t="s">
        <v>41</v>
      </c>
      <c r="E88" s="10" t="s">
        <v>1311</v>
      </c>
      <c r="F88" s="42">
        <v>42017</v>
      </c>
      <c r="G88" s="9" t="s">
        <v>26</v>
      </c>
      <c r="H88" s="8" t="s">
        <v>1312</v>
      </c>
      <c r="I88" s="9" t="s">
        <v>1313</v>
      </c>
      <c r="J88" s="13" t="s">
        <v>54</v>
      </c>
      <c r="K88" s="88"/>
      <c r="P88" s="22"/>
      <c r="Q88" s="22"/>
    </row>
    <row r="89" spans="1:17" ht="45">
      <c r="A89" s="7">
        <v>84</v>
      </c>
      <c r="B89" s="61" t="s">
        <v>1341</v>
      </c>
      <c r="C89" s="61" t="s">
        <v>1078</v>
      </c>
      <c r="D89" s="11" t="s">
        <v>60</v>
      </c>
      <c r="E89" s="10" t="s">
        <v>1342</v>
      </c>
      <c r="F89" s="11">
        <v>42018</v>
      </c>
      <c r="G89" s="9"/>
      <c r="H89" s="8" t="s">
        <v>1344</v>
      </c>
      <c r="I89" s="9" t="s">
        <v>1340</v>
      </c>
      <c r="J89" s="13">
        <v>68211508.799999997</v>
      </c>
      <c r="K89" s="14"/>
      <c r="P89" s="22"/>
      <c r="Q89" s="22"/>
    </row>
    <row r="90" spans="1:17" ht="60">
      <c r="A90" s="7">
        <v>85</v>
      </c>
      <c r="B90" s="8" t="s">
        <v>1321</v>
      </c>
      <c r="C90" s="8" t="s">
        <v>1322</v>
      </c>
      <c r="D90" s="9" t="s">
        <v>1323</v>
      </c>
      <c r="E90" s="10" t="s">
        <v>1346</v>
      </c>
      <c r="F90" s="9">
        <v>42020</v>
      </c>
      <c r="G90" s="9" t="s">
        <v>26</v>
      </c>
      <c r="H90" s="8" t="s">
        <v>1321</v>
      </c>
      <c r="I90" s="55" t="s">
        <v>1324</v>
      </c>
      <c r="J90" s="8" t="s">
        <v>1325</v>
      </c>
      <c r="K90" s="14"/>
      <c r="P90" s="22"/>
      <c r="Q90" s="22"/>
    </row>
    <row r="91" spans="1:17" ht="60">
      <c r="A91" s="7">
        <v>86</v>
      </c>
      <c r="B91" s="127" t="s">
        <v>1350</v>
      </c>
      <c r="C91" s="61" t="s">
        <v>1351</v>
      </c>
      <c r="D91" s="11" t="s">
        <v>168</v>
      </c>
      <c r="E91" s="10" t="s">
        <v>1347</v>
      </c>
      <c r="F91" s="11">
        <v>42023</v>
      </c>
      <c r="G91" s="9"/>
      <c r="H91" s="8" t="s">
        <v>1349</v>
      </c>
      <c r="I91" s="9" t="s">
        <v>1548</v>
      </c>
      <c r="J91" s="13">
        <v>2540865</v>
      </c>
      <c r="K91" s="14"/>
      <c r="P91" s="22"/>
      <c r="Q91" s="22"/>
    </row>
    <row r="92" spans="1:17" ht="75">
      <c r="A92" s="7">
        <v>87</v>
      </c>
      <c r="B92" s="8" t="s">
        <v>1354</v>
      </c>
      <c r="C92" s="61"/>
      <c r="D92" s="11" t="s">
        <v>41</v>
      </c>
      <c r="E92" s="10" t="s">
        <v>1352</v>
      </c>
      <c r="F92" s="11">
        <v>42023</v>
      </c>
      <c r="G92" s="9"/>
      <c r="H92" s="8" t="s">
        <v>1353</v>
      </c>
      <c r="I92" s="55" t="s">
        <v>1355</v>
      </c>
      <c r="J92" s="13">
        <v>5017871.2</v>
      </c>
      <c r="K92" s="14"/>
      <c r="P92" s="22"/>
      <c r="Q92" s="22"/>
    </row>
    <row r="93" spans="1:17" ht="75">
      <c r="A93" s="7">
        <v>88</v>
      </c>
      <c r="B93" s="61" t="s">
        <v>1326</v>
      </c>
      <c r="C93" s="61" t="s">
        <v>1138</v>
      </c>
      <c r="D93" s="11"/>
      <c r="E93" s="10" t="s">
        <v>1404</v>
      </c>
      <c r="F93" s="11">
        <v>42024</v>
      </c>
      <c r="G93" s="9" t="s">
        <v>1454</v>
      </c>
      <c r="H93" s="8" t="s">
        <v>555</v>
      </c>
      <c r="I93" s="9" t="s">
        <v>1365</v>
      </c>
      <c r="J93" s="13" t="s">
        <v>54</v>
      </c>
      <c r="K93" s="14" t="s">
        <v>993</v>
      </c>
      <c r="P93" s="22"/>
      <c r="Q93" s="22"/>
    </row>
    <row r="94" spans="1:17" ht="60">
      <c r="A94" s="7">
        <v>89</v>
      </c>
      <c r="B94" s="61" t="s">
        <v>1369</v>
      </c>
      <c r="C94" s="61" t="s">
        <v>1370</v>
      </c>
      <c r="D94" s="11" t="s">
        <v>1371</v>
      </c>
      <c r="E94" s="10" t="s">
        <v>1403</v>
      </c>
      <c r="F94" s="11">
        <v>42033</v>
      </c>
      <c r="G94" s="9" t="s">
        <v>26</v>
      </c>
      <c r="H94" s="8" t="s">
        <v>1410</v>
      </c>
      <c r="I94" s="9" t="s">
        <v>1372</v>
      </c>
      <c r="J94" s="13" t="s">
        <v>54</v>
      </c>
      <c r="K94" s="14"/>
      <c r="P94" s="22"/>
      <c r="Q94" s="22"/>
    </row>
    <row r="95" spans="1:17" ht="60">
      <c r="A95" s="7">
        <v>90</v>
      </c>
      <c r="B95" s="8" t="s">
        <v>1381</v>
      </c>
      <c r="C95" s="11" t="s">
        <v>1333</v>
      </c>
      <c r="D95" s="11" t="s">
        <v>1334</v>
      </c>
      <c r="E95" s="10" t="s">
        <v>87</v>
      </c>
      <c r="F95" s="11">
        <v>42034</v>
      </c>
      <c r="G95" s="9" t="s">
        <v>26</v>
      </c>
      <c r="H95" s="8" t="s">
        <v>1380</v>
      </c>
      <c r="I95" s="9" t="s">
        <v>1335</v>
      </c>
      <c r="J95" s="13" t="s">
        <v>1336</v>
      </c>
      <c r="K95" s="14"/>
      <c r="P95" s="22"/>
      <c r="Q95" s="22"/>
    </row>
    <row r="96" spans="1:17" ht="45">
      <c r="A96" s="7">
        <v>91</v>
      </c>
      <c r="B96" s="61" t="s">
        <v>1315</v>
      </c>
      <c r="C96" s="61" t="s">
        <v>1292</v>
      </c>
      <c r="D96" s="11"/>
      <c r="E96" s="10" t="s">
        <v>1392</v>
      </c>
      <c r="F96" s="11">
        <v>42038</v>
      </c>
      <c r="G96" s="9"/>
      <c r="H96" s="8" t="s">
        <v>1393</v>
      </c>
      <c r="I96" s="9" t="s">
        <v>1316</v>
      </c>
      <c r="J96" s="13" t="s">
        <v>54</v>
      </c>
      <c r="K96" s="113"/>
      <c r="P96" s="22"/>
      <c r="Q96" s="22"/>
    </row>
    <row r="97" spans="1:23" ht="48" customHeight="1">
      <c r="A97" s="7">
        <v>92</v>
      </c>
      <c r="B97" s="61" t="s">
        <v>1326</v>
      </c>
      <c r="C97" s="61"/>
      <c r="D97" s="11"/>
      <c r="E97" s="10" t="s">
        <v>1560</v>
      </c>
      <c r="F97" s="11">
        <v>42045</v>
      </c>
      <c r="G97" s="9" t="s">
        <v>26</v>
      </c>
      <c r="H97" s="8" t="s">
        <v>1411</v>
      </c>
      <c r="I97" s="9" t="s">
        <v>1377</v>
      </c>
      <c r="J97" s="13">
        <v>19709</v>
      </c>
      <c r="K97" s="113"/>
      <c r="P97" s="22"/>
      <c r="Q97" s="22"/>
    </row>
    <row r="98" spans="1:23" ht="75">
      <c r="A98" s="7">
        <v>93</v>
      </c>
      <c r="B98" s="61" t="s">
        <v>1384</v>
      </c>
      <c r="C98" s="61" t="s">
        <v>320</v>
      </c>
      <c r="D98" s="11" t="s">
        <v>41</v>
      </c>
      <c r="E98" s="10" t="s">
        <v>1382</v>
      </c>
      <c r="F98" s="11">
        <v>42048</v>
      </c>
      <c r="G98" s="61"/>
      <c r="H98" s="8" t="s">
        <v>1383</v>
      </c>
      <c r="I98" s="9" t="s">
        <v>1378</v>
      </c>
      <c r="J98" s="112">
        <v>346068.8</v>
      </c>
      <c r="K98" s="14"/>
      <c r="P98" s="22"/>
      <c r="Q98" s="22"/>
    </row>
    <row r="99" spans="1:23" ht="30">
      <c r="A99" s="7">
        <v>94</v>
      </c>
      <c r="B99" s="61" t="s">
        <v>1388</v>
      </c>
      <c r="C99" s="61" t="s">
        <v>1387</v>
      </c>
      <c r="D99" s="11" t="s">
        <v>1087</v>
      </c>
      <c r="E99" s="10" t="s">
        <v>1385</v>
      </c>
      <c r="F99" s="11">
        <v>42051</v>
      </c>
      <c r="G99" s="61"/>
      <c r="H99" s="8" t="s">
        <v>1386</v>
      </c>
      <c r="I99" s="9" t="s">
        <v>1368</v>
      </c>
      <c r="J99" s="112">
        <v>336100</v>
      </c>
      <c r="K99" s="14"/>
      <c r="P99" s="22"/>
      <c r="Q99" s="22"/>
    </row>
    <row r="100" spans="1:23" ht="45">
      <c r="A100" s="7">
        <v>95</v>
      </c>
      <c r="B100" s="61" t="s">
        <v>1326</v>
      </c>
      <c r="C100" s="61"/>
      <c r="D100" s="9" t="s">
        <v>1413</v>
      </c>
      <c r="E100" s="10" t="s">
        <v>1435</v>
      </c>
      <c r="F100" s="11">
        <v>42062</v>
      </c>
      <c r="G100" s="9" t="s">
        <v>26</v>
      </c>
      <c r="H100" s="135" t="s">
        <v>1412</v>
      </c>
      <c r="I100" s="55" t="s">
        <v>1337</v>
      </c>
      <c r="J100" s="13" t="s">
        <v>54</v>
      </c>
      <c r="K100" s="14"/>
      <c r="P100" s="22"/>
      <c r="Q100" s="22"/>
    </row>
    <row r="101" spans="1:23" ht="30">
      <c r="A101" s="7">
        <v>96</v>
      </c>
      <c r="B101" s="8" t="s">
        <v>1395</v>
      </c>
      <c r="C101" s="61"/>
      <c r="D101" s="11"/>
      <c r="E101" s="10" t="s">
        <v>1330</v>
      </c>
      <c r="F101" s="11">
        <v>42066</v>
      </c>
      <c r="G101" s="9" t="s">
        <v>26</v>
      </c>
      <c r="H101" s="8" t="s">
        <v>1394</v>
      </c>
      <c r="I101" s="9" t="s">
        <v>1331</v>
      </c>
      <c r="J101" s="13" t="s">
        <v>1332</v>
      </c>
      <c r="K101" s="14"/>
      <c r="P101" s="22"/>
      <c r="Q101" s="22"/>
    </row>
    <row r="102" spans="1:23" ht="60">
      <c r="A102" s="7">
        <v>97</v>
      </c>
      <c r="B102" s="8" t="s">
        <v>1373</v>
      </c>
      <c r="C102" s="61" t="s">
        <v>1374</v>
      </c>
      <c r="D102" s="11" t="s">
        <v>1375</v>
      </c>
      <c r="E102" s="10" t="s">
        <v>996</v>
      </c>
      <c r="F102" s="11">
        <v>42066</v>
      </c>
      <c r="G102" s="9" t="s">
        <v>26</v>
      </c>
      <c r="H102" s="135" t="s">
        <v>1373</v>
      </c>
      <c r="I102" s="9" t="s">
        <v>1348</v>
      </c>
      <c r="J102" s="13" t="s">
        <v>1376</v>
      </c>
      <c r="K102" s="14"/>
      <c r="P102" s="22"/>
      <c r="Q102" s="22"/>
    </row>
    <row r="103" spans="1:23" ht="60">
      <c r="A103" s="7">
        <v>98</v>
      </c>
      <c r="B103" s="61" t="s">
        <v>1345</v>
      </c>
      <c r="C103" s="61" t="s">
        <v>1078</v>
      </c>
      <c r="D103" s="11" t="s">
        <v>60</v>
      </c>
      <c r="E103" s="10" t="s">
        <v>1338</v>
      </c>
      <c r="F103" s="11">
        <v>42067</v>
      </c>
      <c r="G103" s="9"/>
      <c r="H103" s="8" t="s">
        <v>1339</v>
      </c>
      <c r="I103" s="8" t="s">
        <v>1343</v>
      </c>
      <c r="J103" s="13" t="s">
        <v>1379</v>
      </c>
      <c r="K103" s="14"/>
      <c r="P103" s="22"/>
      <c r="Q103" s="22"/>
    </row>
    <row r="104" spans="1:23" ht="45">
      <c r="A104" s="7">
        <v>99</v>
      </c>
      <c r="B104" s="61" t="s">
        <v>1434</v>
      </c>
      <c r="C104" s="61" t="s">
        <v>1433</v>
      </c>
      <c r="D104" s="11" t="s">
        <v>1432</v>
      </c>
      <c r="E104" s="10" t="s">
        <v>1429</v>
      </c>
      <c r="F104" s="11">
        <v>42072</v>
      </c>
      <c r="G104" s="9" t="s">
        <v>26</v>
      </c>
      <c r="H104" s="8" t="s">
        <v>1431</v>
      </c>
      <c r="I104" s="9" t="s">
        <v>1430</v>
      </c>
      <c r="J104" s="112">
        <v>1014635.86</v>
      </c>
      <c r="K104" s="14"/>
      <c r="P104" s="22"/>
      <c r="Q104" s="22"/>
    </row>
    <row r="105" spans="1:23" ht="45">
      <c r="A105" s="7">
        <v>100</v>
      </c>
      <c r="B105" s="61" t="s">
        <v>1326</v>
      </c>
      <c r="C105" s="61" t="s">
        <v>1397</v>
      </c>
      <c r="D105" s="11"/>
      <c r="E105" s="10" t="s">
        <v>1396</v>
      </c>
      <c r="F105" s="11">
        <v>42075</v>
      </c>
      <c r="G105" s="9" t="s">
        <v>26</v>
      </c>
      <c r="H105" s="8" t="s">
        <v>1366</v>
      </c>
      <c r="I105" s="9" t="s">
        <v>1367</v>
      </c>
      <c r="J105" s="13" t="s">
        <v>54</v>
      </c>
    </row>
    <row r="106" spans="1:23" ht="45">
      <c r="A106" s="7">
        <v>101</v>
      </c>
      <c r="B106" s="61" t="s">
        <v>1062</v>
      </c>
      <c r="C106" s="61" t="s">
        <v>361</v>
      </c>
      <c r="D106" s="11" t="s">
        <v>1391</v>
      </c>
      <c r="E106" s="10" t="s">
        <v>1389</v>
      </c>
      <c r="F106" s="11">
        <v>42076</v>
      </c>
      <c r="G106" s="9" t="s">
        <v>26</v>
      </c>
      <c r="H106" s="8" t="s">
        <v>1390</v>
      </c>
      <c r="I106" s="9" t="s">
        <v>1327</v>
      </c>
      <c r="J106" s="13">
        <v>37500</v>
      </c>
      <c r="K106" s="136"/>
      <c r="P106" s="22"/>
      <c r="Q106" s="22"/>
    </row>
    <row r="107" spans="1:23" ht="75">
      <c r="A107" s="7">
        <v>102</v>
      </c>
      <c r="B107" s="61" t="s">
        <v>1439</v>
      </c>
      <c r="C107" s="61" t="s">
        <v>203</v>
      </c>
      <c r="D107" s="11" t="s">
        <v>168</v>
      </c>
      <c r="E107" s="10" t="s">
        <v>1437</v>
      </c>
      <c r="F107" s="11">
        <v>42077</v>
      </c>
      <c r="G107" s="9" t="s">
        <v>26</v>
      </c>
      <c r="H107" s="8" t="s">
        <v>1438</v>
      </c>
      <c r="I107" s="9" t="s">
        <v>1436</v>
      </c>
      <c r="J107" s="112">
        <v>301250</v>
      </c>
      <c r="K107" s="136"/>
      <c r="P107" s="22"/>
      <c r="Q107" s="22"/>
    </row>
    <row r="108" spans="1:23" ht="30.75" thickBot="1">
      <c r="A108" s="7">
        <v>103</v>
      </c>
      <c r="B108" s="8" t="s">
        <v>1398</v>
      </c>
      <c r="C108" s="61" t="s">
        <v>1387</v>
      </c>
      <c r="D108" s="11"/>
      <c r="E108" s="10" t="s">
        <v>1414</v>
      </c>
      <c r="F108" s="11">
        <v>42079</v>
      </c>
      <c r="G108" s="9" t="s">
        <v>26</v>
      </c>
      <c r="H108" s="135" t="s">
        <v>1399</v>
      </c>
      <c r="I108" s="55" t="s">
        <v>1328</v>
      </c>
      <c r="J108" s="13" t="s">
        <v>1329</v>
      </c>
      <c r="K108" s="14" t="s">
        <v>1415</v>
      </c>
      <c r="P108" s="22"/>
      <c r="Q108" s="22"/>
    </row>
    <row r="109" spans="1:23" ht="90.75" thickBot="1">
      <c r="A109" s="7">
        <v>112</v>
      </c>
      <c r="B109" s="61" t="s">
        <v>1491</v>
      </c>
      <c r="C109" s="61" t="s">
        <v>320</v>
      </c>
      <c r="D109" s="11" t="s">
        <v>60</v>
      </c>
      <c r="E109" s="10" t="s">
        <v>1489</v>
      </c>
      <c r="F109" s="11">
        <v>42089</v>
      </c>
      <c r="G109" s="9" t="s">
        <v>26</v>
      </c>
      <c r="H109" s="8" t="s">
        <v>1490</v>
      </c>
      <c r="I109" s="77" t="s">
        <v>1492</v>
      </c>
      <c r="J109" s="137" t="s">
        <v>54</v>
      </c>
      <c r="K109" s="125"/>
      <c r="L109" s="64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</row>
    <row r="110" spans="1:23" ht="75">
      <c r="A110" s="7">
        <v>104</v>
      </c>
      <c r="B110" s="8" t="s">
        <v>76</v>
      </c>
      <c r="C110" s="9" t="s">
        <v>77</v>
      </c>
      <c r="D110" s="9" t="s">
        <v>229</v>
      </c>
      <c r="E110" s="10" t="s">
        <v>1448</v>
      </c>
      <c r="F110" s="11">
        <v>42096</v>
      </c>
      <c r="G110" s="9" t="s">
        <v>26</v>
      </c>
      <c r="H110" s="8" t="s">
        <v>1450</v>
      </c>
      <c r="I110" s="9" t="s">
        <v>1449</v>
      </c>
      <c r="J110" s="13">
        <v>182710</v>
      </c>
      <c r="K110" s="136"/>
      <c r="P110" s="22"/>
      <c r="Q110" s="22"/>
    </row>
    <row r="111" spans="1:23" ht="90">
      <c r="A111" s="7">
        <v>110</v>
      </c>
      <c r="B111" s="104" t="s">
        <v>1062</v>
      </c>
      <c r="C111" s="104" t="s">
        <v>1488</v>
      </c>
      <c r="D111" s="117" t="s">
        <v>1485</v>
      </c>
      <c r="E111" s="116" t="s">
        <v>1484</v>
      </c>
      <c r="F111" s="11">
        <v>42109</v>
      </c>
      <c r="G111" s="9" t="s">
        <v>26</v>
      </c>
      <c r="H111" s="115" t="s">
        <v>1487</v>
      </c>
      <c r="I111" s="77" t="s">
        <v>1486</v>
      </c>
      <c r="J111" s="138">
        <v>680612.46</v>
      </c>
      <c r="K111" s="136"/>
      <c r="P111" s="22"/>
      <c r="Q111" s="22"/>
    </row>
    <row r="112" spans="1:23" ht="75">
      <c r="A112" s="7">
        <v>109</v>
      </c>
      <c r="B112" s="104" t="s">
        <v>1345</v>
      </c>
      <c r="C112" s="104" t="s">
        <v>993</v>
      </c>
      <c r="D112" s="117" t="s">
        <v>755</v>
      </c>
      <c r="E112" s="116" t="s">
        <v>1481</v>
      </c>
      <c r="F112" s="11">
        <v>42114</v>
      </c>
      <c r="G112" s="9" t="s">
        <v>26</v>
      </c>
      <c r="H112" s="115" t="s">
        <v>1483</v>
      </c>
      <c r="I112" s="139" t="s">
        <v>1482</v>
      </c>
      <c r="J112" s="138">
        <v>505065</v>
      </c>
      <c r="K112" s="136"/>
      <c r="P112" s="22"/>
      <c r="Q112" s="22"/>
    </row>
    <row r="113" spans="1:34" ht="75">
      <c r="A113" s="7">
        <v>105</v>
      </c>
      <c r="B113" s="111" t="s">
        <v>1440</v>
      </c>
      <c r="C113" s="8" t="s">
        <v>1441</v>
      </c>
      <c r="D113" s="11" t="s">
        <v>140</v>
      </c>
      <c r="E113" s="10" t="s">
        <v>1289</v>
      </c>
      <c r="F113" s="42">
        <v>42115</v>
      </c>
      <c r="G113" s="9" t="s">
        <v>26</v>
      </c>
      <c r="H113" s="8" t="s">
        <v>1442</v>
      </c>
      <c r="I113" s="9" t="s">
        <v>1443</v>
      </c>
      <c r="J113" s="13" t="s">
        <v>54</v>
      </c>
      <c r="K113" s="14" t="s">
        <v>1425</v>
      </c>
      <c r="M113" s="121"/>
      <c r="N113" s="26">
        <v>1282248</v>
      </c>
      <c r="O113" s="26">
        <v>1282248</v>
      </c>
      <c r="P113" s="22"/>
      <c r="Q113" s="22"/>
      <c r="X113" s="22"/>
      <c r="AE113" s="72" t="s">
        <v>1259</v>
      </c>
      <c r="AF113" s="22"/>
      <c r="AG113" s="22"/>
      <c r="AH113" s="22"/>
    </row>
    <row r="114" spans="1:34" ht="60">
      <c r="A114" s="7">
        <v>107</v>
      </c>
      <c r="B114" s="61" t="s">
        <v>1062</v>
      </c>
      <c r="C114" s="134" t="s">
        <v>1292</v>
      </c>
      <c r="D114" s="11" t="s">
        <v>1473</v>
      </c>
      <c r="E114" s="54" t="s">
        <v>1472</v>
      </c>
      <c r="F114" s="11">
        <v>42116</v>
      </c>
      <c r="G114" s="9" t="s">
        <v>26</v>
      </c>
      <c r="H114" s="8" t="s">
        <v>1475</v>
      </c>
      <c r="I114" s="55" t="s">
        <v>1474</v>
      </c>
      <c r="J114" s="112">
        <v>630339.6</v>
      </c>
      <c r="K114" s="136"/>
      <c r="P114" s="22"/>
      <c r="Q114" s="22"/>
    </row>
    <row r="115" spans="1:34" ht="75">
      <c r="A115" s="7">
        <v>106</v>
      </c>
      <c r="B115" s="61" t="s">
        <v>1458</v>
      </c>
      <c r="C115" s="134" t="s">
        <v>1078</v>
      </c>
      <c r="D115" s="11" t="s">
        <v>372</v>
      </c>
      <c r="E115" s="54" t="s">
        <v>1455</v>
      </c>
      <c r="F115" s="11">
        <v>42122</v>
      </c>
      <c r="G115" s="9" t="s">
        <v>26</v>
      </c>
      <c r="H115" s="8" t="s">
        <v>1457</v>
      </c>
      <c r="I115" s="9" t="s">
        <v>1456</v>
      </c>
      <c r="J115" s="112">
        <v>1348320</v>
      </c>
      <c r="K115" s="136"/>
      <c r="P115" s="22"/>
      <c r="Q115" s="22"/>
    </row>
    <row r="116" spans="1:34" ht="60">
      <c r="A116" s="7">
        <v>108</v>
      </c>
      <c r="B116" s="104" t="s">
        <v>1480</v>
      </c>
      <c r="C116" s="104" t="s">
        <v>203</v>
      </c>
      <c r="D116" s="117" t="s">
        <v>1479</v>
      </c>
      <c r="E116" s="116" t="s">
        <v>1476</v>
      </c>
      <c r="F116" s="11">
        <v>42129</v>
      </c>
      <c r="G116" s="9" t="s">
        <v>26</v>
      </c>
      <c r="H116" s="115" t="s">
        <v>1478</v>
      </c>
      <c r="I116" s="77" t="s">
        <v>1477</v>
      </c>
      <c r="J116" s="138">
        <v>3361740</v>
      </c>
      <c r="K116" s="136"/>
      <c r="P116" s="22"/>
      <c r="Q116" s="22"/>
    </row>
    <row r="117" spans="1:34" ht="60">
      <c r="A117" s="7">
        <v>111</v>
      </c>
      <c r="B117" s="115" t="s">
        <v>1468</v>
      </c>
      <c r="C117" s="77" t="s">
        <v>972</v>
      </c>
      <c r="D117" s="77" t="s">
        <v>140</v>
      </c>
      <c r="E117" s="116" t="s">
        <v>1498</v>
      </c>
      <c r="F117" s="11">
        <v>42131</v>
      </c>
      <c r="G117" s="9" t="s">
        <v>26</v>
      </c>
      <c r="H117" s="115" t="s">
        <v>1499</v>
      </c>
      <c r="I117" s="77" t="s">
        <v>1500</v>
      </c>
      <c r="J117" s="118" t="s">
        <v>54</v>
      </c>
    </row>
    <row r="118" spans="1:34" ht="75">
      <c r="A118" s="7">
        <v>113</v>
      </c>
      <c r="B118" s="61" t="s">
        <v>1497</v>
      </c>
      <c r="C118" s="61" t="s">
        <v>189</v>
      </c>
      <c r="D118" s="11" t="s">
        <v>362</v>
      </c>
      <c r="E118" s="10" t="s">
        <v>1495</v>
      </c>
      <c r="F118" s="11">
        <v>42131</v>
      </c>
      <c r="G118" s="9" t="s">
        <v>26</v>
      </c>
      <c r="H118" s="8" t="s">
        <v>1496</v>
      </c>
      <c r="I118" s="77" t="s">
        <v>1494</v>
      </c>
      <c r="J118" s="137" t="s">
        <v>54</v>
      </c>
      <c r="K118" s="136"/>
      <c r="P118" s="22"/>
      <c r="Q118" s="22"/>
    </row>
    <row r="119" spans="1:34" ht="75">
      <c r="A119" s="114"/>
      <c r="B119" s="115" t="s">
        <v>1532</v>
      </c>
      <c r="C119" s="77" t="s">
        <v>1531</v>
      </c>
      <c r="D119" s="77" t="s">
        <v>140</v>
      </c>
      <c r="E119" s="116" t="s">
        <v>1530</v>
      </c>
      <c r="F119" s="11">
        <v>42140</v>
      </c>
      <c r="G119" s="117"/>
      <c r="H119" s="115" t="s">
        <v>1533</v>
      </c>
      <c r="I119" s="77" t="s">
        <v>1534</v>
      </c>
      <c r="J119" s="118" t="s">
        <v>54</v>
      </c>
    </row>
    <row r="120" spans="1:34" ht="45">
      <c r="A120" s="7">
        <v>114</v>
      </c>
      <c r="B120" s="61" t="s">
        <v>1062</v>
      </c>
      <c r="C120" s="61" t="s">
        <v>320</v>
      </c>
      <c r="D120" s="11" t="s">
        <v>168</v>
      </c>
      <c r="E120" s="10" t="s">
        <v>1503</v>
      </c>
      <c r="F120" s="11">
        <v>42147</v>
      </c>
      <c r="G120" s="9" t="s">
        <v>26</v>
      </c>
      <c r="H120" s="8" t="s">
        <v>1502</v>
      </c>
      <c r="I120" s="9" t="s">
        <v>1501</v>
      </c>
      <c r="J120" s="112">
        <v>18122004.399999999</v>
      </c>
      <c r="K120" s="136"/>
      <c r="P120" s="22"/>
      <c r="Q120" s="22"/>
    </row>
    <row r="121" spans="1:34" ht="75">
      <c r="A121" s="7"/>
      <c r="B121" s="61" t="s">
        <v>1062</v>
      </c>
      <c r="C121" s="61" t="s">
        <v>320</v>
      </c>
      <c r="D121" s="128" t="s">
        <v>1529</v>
      </c>
      <c r="E121" s="10" t="s">
        <v>1526</v>
      </c>
      <c r="F121" s="11">
        <v>42151</v>
      </c>
      <c r="G121" s="9"/>
      <c r="H121" s="8" t="s">
        <v>1528</v>
      </c>
      <c r="I121" s="55" t="s">
        <v>1527</v>
      </c>
      <c r="J121" s="112">
        <v>2505000</v>
      </c>
      <c r="K121" s="136"/>
      <c r="P121" s="22"/>
      <c r="Q121" s="22"/>
    </row>
    <row r="122" spans="1:34" ht="75">
      <c r="A122" s="7">
        <v>118</v>
      </c>
      <c r="B122" s="61" t="s">
        <v>1468</v>
      </c>
      <c r="C122" s="61" t="s">
        <v>1467</v>
      </c>
      <c r="D122" s="11" t="s">
        <v>140</v>
      </c>
      <c r="E122" s="10" t="s">
        <v>1352</v>
      </c>
      <c r="F122" s="11"/>
      <c r="G122" s="61"/>
      <c r="H122" s="8" t="s">
        <v>1466</v>
      </c>
      <c r="I122" s="9"/>
      <c r="J122" s="112" t="s">
        <v>54</v>
      </c>
      <c r="K122" s="136"/>
      <c r="P122" s="22"/>
      <c r="Q122" s="22"/>
    </row>
    <row r="123" spans="1:34" ht="75">
      <c r="A123" s="7">
        <v>119</v>
      </c>
      <c r="B123" s="61" t="s">
        <v>1470</v>
      </c>
      <c r="C123" s="61" t="s">
        <v>70</v>
      </c>
      <c r="D123" s="11" t="s">
        <v>1469</v>
      </c>
      <c r="E123" s="10" t="s">
        <v>1352</v>
      </c>
      <c r="F123" s="11"/>
      <c r="G123" s="61"/>
      <c r="H123" s="8" t="s">
        <v>1471</v>
      </c>
      <c r="I123" s="9"/>
      <c r="J123" s="112" t="s">
        <v>54</v>
      </c>
      <c r="K123" s="136"/>
      <c r="P123" s="22"/>
      <c r="Q123" s="22"/>
    </row>
    <row r="124" spans="1:34" ht="75">
      <c r="A124" s="7">
        <v>115</v>
      </c>
      <c r="B124" s="61" t="s">
        <v>1507</v>
      </c>
      <c r="C124" s="61" t="s">
        <v>993</v>
      </c>
      <c r="D124" s="11" t="s">
        <v>755</v>
      </c>
      <c r="E124" s="10" t="s">
        <v>1504</v>
      </c>
      <c r="F124" s="11">
        <v>42152</v>
      </c>
      <c r="G124" s="9" t="s">
        <v>26</v>
      </c>
      <c r="H124" s="8" t="s">
        <v>1506</v>
      </c>
      <c r="I124" s="9" t="s">
        <v>1505</v>
      </c>
      <c r="J124" s="112">
        <v>10000000</v>
      </c>
      <c r="K124" s="136"/>
      <c r="P124" s="22"/>
      <c r="Q124" s="22"/>
    </row>
    <row r="125" spans="1:34" ht="45">
      <c r="A125" s="7">
        <v>116</v>
      </c>
      <c r="B125" s="61" t="s">
        <v>1511</v>
      </c>
      <c r="C125" s="61" t="s">
        <v>70</v>
      </c>
      <c r="D125" s="11" t="s">
        <v>1469</v>
      </c>
      <c r="E125" s="10" t="s">
        <v>1508</v>
      </c>
      <c r="F125" s="11">
        <v>42152</v>
      </c>
      <c r="G125" s="9" t="s">
        <v>26</v>
      </c>
      <c r="H125" s="8" t="s">
        <v>1510</v>
      </c>
      <c r="I125" s="55" t="s">
        <v>1509</v>
      </c>
      <c r="J125" s="112" t="s">
        <v>54</v>
      </c>
      <c r="K125" s="136"/>
      <c r="P125" s="22"/>
      <c r="Q125" s="22"/>
    </row>
    <row r="126" spans="1:34" ht="60">
      <c r="A126" s="7"/>
      <c r="B126" s="127" t="s">
        <v>1523</v>
      </c>
      <c r="C126" s="61" t="s">
        <v>1522</v>
      </c>
      <c r="D126" s="11" t="s">
        <v>372</v>
      </c>
      <c r="E126" s="10" t="s">
        <v>1519</v>
      </c>
      <c r="F126" s="11">
        <v>42152</v>
      </c>
      <c r="G126" s="9" t="s">
        <v>26</v>
      </c>
      <c r="H126" s="8" t="s">
        <v>1520</v>
      </c>
      <c r="I126" s="9" t="s">
        <v>1521</v>
      </c>
      <c r="J126" s="112">
        <v>2022480</v>
      </c>
      <c r="K126" s="136"/>
      <c r="P126" s="22"/>
      <c r="Q126" s="22"/>
    </row>
    <row r="127" spans="1:34" ht="60">
      <c r="A127" s="7">
        <v>117</v>
      </c>
      <c r="B127" s="61" t="s">
        <v>1062</v>
      </c>
      <c r="C127" s="61" t="s">
        <v>972</v>
      </c>
      <c r="D127" s="11" t="s">
        <v>1514</v>
      </c>
      <c r="E127" s="10" t="s">
        <v>1512</v>
      </c>
      <c r="F127" s="11">
        <v>42155</v>
      </c>
      <c r="G127" s="9" t="s">
        <v>26</v>
      </c>
      <c r="H127" s="8" t="s">
        <v>1513</v>
      </c>
      <c r="I127" s="9" t="s">
        <v>1515</v>
      </c>
      <c r="J127" s="112">
        <v>300000</v>
      </c>
      <c r="K127" s="136"/>
      <c r="P127" s="22"/>
      <c r="Q127" s="22"/>
    </row>
    <row r="128" spans="1:34" ht="60">
      <c r="A128" s="114">
        <v>118</v>
      </c>
      <c r="B128" s="115" t="s">
        <v>1341</v>
      </c>
      <c r="C128" s="77" t="s">
        <v>1538</v>
      </c>
      <c r="D128" s="77" t="s">
        <v>60</v>
      </c>
      <c r="E128" s="116" t="s">
        <v>1535</v>
      </c>
      <c r="F128" s="11">
        <v>42173</v>
      </c>
      <c r="G128" s="9" t="s">
        <v>26</v>
      </c>
      <c r="H128" s="115" t="s">
        <v>1537</v>
      </c>
      <c r="I128" s="139" t="s">
        <v>1536</v>
      </c>
      <c r="J128" s="118">
        <v>420660</v>
      </c>
    </row>
    <row r="129" spans="1:10" ht="60">
      <c r="A129" s="114">
        <v>119</v>
      </c>
      <c r="B129" s="115" t="s">
        <v>1547</v>
      </c>
      <c r="C129" s="77" t="s">
        <v>993</v>
      </c>
      <c r="D129" s="77" t="s">
        <v>755</v>
      </c>
      <c r="E129" s="116" t="s">
        <v>1544</v>
      </c>
      <c r="F129" s="11">
        <v>42188</v>
      </c>
      <c r="G129" s="9" t="s">
        <v>26</v>
      </c>
      <c r="H129" s="115" t="s">
        <v>1546</v>
      </c>
      <c r="I129" s="139" t="s">
        <v>1545</v>
      </c>
      <c r="J129" s="118">
        <v>2200000</v>
      </c>
    </row>
    <row r="130" spans="1:10" ht="90">
      <c r="A130" s="114">
        <v>120</v>
      </c>
      <c r="B130" s="115" t="s">
        <v>1062</v>
      </c>
      <c r="C130" s="77" t="s">
        <v>1558</v>
      </c>
      <c r="D130" s="77" t="s">
        <v>1557</v>
      </c>
      <c r="E130" s="116" t="s">
        <v>1556</v>
      </c>
      <c r="F130" s="11">
        <v>42164</v>
      </c>
      <c r="G130" s="9" t="s">
        <v>26</v>
      </c>
      <c r="H130" s="115" t="s">
        <v>1562</v>
      </c>
      <c r="I130" s="77" t="s">
        <v>1561</v>
      </c>
      <c r="J130" s="118">
        <v>567720</v>
      </c>
    </row>
    <row r="131" spans="1:10" ht="60">
      <c r="A131" s="114">
        <v>121</v>
      </c>
      <c r="B131" s="115" t="s">
        <v>1564</v>
      </c>
      <c r="C131" s="77" t="s">
        <v>1565</v>
      </c>
      <c r="D131" s="77"/>
      <c r="E131" s="116" t="s">
        <v>1563</v>
      </c>
      <c r="F131" s="11">
        <v>42192</v>
      </c>
      <c r="G131" s="9" t="s">
        <v>26</v>
      </c>
      <c r="H131" s="115" t="s">
        <v>1550</v>
      </c>
      <c r="I131" s="77" t="s">
        <v>1549</v>
      </c>
      <c r="J131" s="118" t="s">
        <v>54</v>
      </c>
    </row>
    <row r="132" spans="1:10" ht="75.75" customHeight="1">
      <c r="A132" s="114">
        <v>122</v>
      </c>
      <c r="B132" s="115" t="s">
        <v>1566</v>
      </c>
      <c r="C132" s="77" t="s">
        <v>1567</v>
      </c>
      <c r="D132" s="77" t="s">
        <v>140</v>
      </c>
      <c r="E132" s="116" t="s">
        <v>1551</v>
      </c>
      <c r="F132" s="11">
        <v>42083</v>
      </c>
      <c r="G132" s="9" t="s">
        <v>26</v>
      </c>
      <c r="H132" s="115" t="s">
        <v>1552</v>
      </c>
      <c r="I132" s="77" t="s">
        <v>1553</v>
      </c>
      <c r="J132" s="118" t="s">
        <v>54</v>
      </c>
    </row>
    <row r="133" spans="1:10" ht="75.75" customHeight="1">
      <c r="A133" s="114">
        <v>122</v>
      </c>
      <c r="B133" s="115" t="s">
        <v>1569</v>
      </c>
      <c r="C133" s="77" t="s">
        <v>320</v>
      </c>
      <c r="D133" s="77" t="s">
        <v>168</v>
      </c>
      <c r="E133" s="116" t="s">
        <v>1568</v>
      </c>
      <c r="F133" s="11">
        <v>42214</v>
      </c>
      <c r="G133" s="9" t="s">
        <v>26</v>
      </c>
      <c r="H133" s="115" t="s">
        <v>1555</v>
      </c>
      <c r="I133" s="77" t="s">
        <v>1554</v>
      </c>
      <c r="J133" s="118">
        <v>18122004</v>
      </c>
    </row>
    <row r="134" spans="1:10" ht="75.75" customHeight="1">
      <c r="A134" s="140"/>
      <c r="B134" s="88"/>
      <c r="C134" s="97"/>
      <c r="D134" s="97"/>
      <c r="E134" s="141"/>
      <c r="F134" s="142"/>
      <c r="G134" s="143"/>
      <c r="H134" s="88"/>
      <c r="I134" s="97"/>
      <c r="J134" s="110"/>
    </row>
    <row r="135" spans="1:10" ht="75.75" customHeight="1">
      <c r="A135" s="140"/>
      <c r="B135" s="88"/>
      <c r="C135" s="97"/>
      <c r="D135" s="97"/>
      <c r="E135" s="141"/>
      <c r="F135" s="142"/>
      <c r="G135" s="143"/>
      <c r="H135" s="88"/>
      <c r="I135" s="97"/>
      <c r="J135" s="110"/>
    </row>
  </sheetData>
  <sortState ref="A5:AH128">
    <sortCondition ref="F5:F128"/>
  </sortState>
  <mergeCells count="4">
    <mergeCell ref="A1:B2"/>
    <mergeCell ref="C1:H2"/>
    <mergeCell ref="I1:J2"/>
    <mergeCell ref="A3:J3"/>
  </mergeCells>
  <hyperlinks>
    <hyperlink ref="P13" r:id="rId1"/>
    <hyperlink ref="P11" r:id="rId2"/>
    <hyperlink ref="P8" r:id="rId3"/>
    <hyperlink ref="Q8" r:id="rId4"/>
    <hyperlink ref="P14" r:id="rId5"/>
    <hyperlink ref="P20" r:id="rId6"/>
    <hyperlink ref="P9" r:id="rId7"/>
    <hyperlink ref="P15" r:id="rId8"/>
  </hyperlinks>
  <pageMargins left="0.7" right="0.5" top="0.6" bottom="0.5" header="0.3" footer="0.3"/>
  <pageSetup paperSize="9" scale="42" orientation="landscape" verticalDpi="1200" r:id="rId9"/>
  <drawing r:id="rId10"/>
  <legacyDrawing r:id="rId11"/>
  <oleObjects>
    <oleObject progId="MSPhotoEd.3" shapeId="1025" r:id="rId12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XEZ199"/>
  <sheetViews>
    <sheetView view="pageBreakPreview" zoomScale="85" zoomScaleSheetLayoutView="85" workbookViewId="0">
      <selection activeCell="A5" sqref="A5"/>
    </sheetView>
  </sheetViews>
  <sheetFormatPr defaultRowHeight="15"/>
  <cols>
    <col min="1" max="1" width="6.7109375" style="395" customWidth="1"/>
    <col min="2" max="2" width="24.5703125" style="182" customWidth="1"/>
    <col min="3" max="3" width="14.7109375" style="159" customWidth="1"/>
    <col min="4" max="4" width="18.7109375" style="396" customWidth="1"/>
    <col min="5" max="5" width="50.28515625" style="182" customWidth="1"/>
    <col min="6" max="6" width="21.28515625" style="182" customWidth="1"/>
    <col min="7" max="7" width="16.5703125" style="182" customWidth="1"/>
    <col min="8" max="8" width="31.140625" style="396" customWidth="1"/>
    <col min="9" max="9" width="25.140625" style="396" customWidth="1"/>
    <col min="10" max="10" width="23" style="397" customWidth="1"/>
    <col min="11" max="11" width="41.140625" style="159" customWidth="1"/>
    <col min="12" max="12" width="46.140625" style="159" customWidth="1"/>
    <col min="13" max="13" width="27.5703125" style="159" customWidth="1"/>
    <col min="14" max="14" width="24.5703125" style="159" customWidth="1"/>
    <col min="15" max="15" width="61.42578125" style="159" customWidth="1"/>
    <col min="16" max="16" width="29" style="159" customWidth="1"/>
    <col min="17" max="17" width="19" style="159" customWidth="1"/>
    <col min="18" max="18" width="22.7109375" style="159" customWidth="1"/>
    <col min="19" max="19" width="21.7109375" style="159" customWidth="1"/>
    <col min="20" max="20" width="19.5703125" style="159" customWidth="1"/>
    <col min="21" max="21" width="24.7109375" style="159" customWidth="1"/>
    <col min="22" max="22" width="21.28515625" style="159" customWidth="1"/>
    <col min="23" max="23" width="20.85546875" style="159" customWidth="1"/>
    <col min="24" max="16384" width="9.140625" style="159"/>
  </cols>
  <sheetData>
    <row r="1" spans="1:21" ht="42" customHeight="1" thickTop="1" thickBot="1">
      <c r="A1" s="433"/>
      <c r="B1" s="433"/>
      <c r="C1" s="434" t="s">
        <v>0</v>
      </c>
      <c r="D1" s="434"/>
      <c r="E1" s="434"/>
      <c r="F1" s="434"/>
      <c r="G1" s="434"/>
      <c r="H1" s="434"/>
      <c r="I1" s="435"/>
      <c r="J1" s="435"/>
    </row>
    <row r="2" spans="1:21" ht="35.25" customHeight="1" thickTop="1" thickBot="1">
      <c r="A2" s="433"/>
      <c r="B2" s="433"/>
      <c r="C2" s="434"/>
      <c r="D2" s="434"/>
      <c r="E2" s="434"/>
      <c r="F2" s="434"/>
      <c r="G2" s="434"/>
      <c r="H2" s="434"/>
      <c r="I2" s="435"/>
      <c r="J2" s="435"/>
    </row>
    <row r="3" spans="1:21" ht="16.5" thickTop="1" thickBot="1">
      <c r="A3" s="436" t="s">
        <v>378</v>
      </c>
      <c r="B3" s="436"/>
      <c r="C3" s="436"/>
      <c r="D3" s="436"/>
      <c r="E3" s="436"/>
      <c r="F3" s="436"/>
      <c r="G3" s="436"/>
      <c r="H3" s="436"/>
      <c r="I3" s="436"/>
      <c r="J3" s="436"/>
      <c r="K3" s="160"/>
      <c r="L3" s="160"/>
      <c r="M3" s="160"/>
      <c r="N3" s="160"/>
      <c r="O3" s="160"/>
      <c r="P3" s="160"/>
    </row>
    <row r="4" spans="1:21" s="406" customFormat="1" ht="27.75" thickBot="1">
      <c r="A4" s="398" t="s">
        <v>379</v>
      </c>
      <c r="B4" s="399" t="s">
        <v>3</v>
      </c>
      <c r="C4" s="400" t="s">
        <v>4</v>
      </c>
      <c r="D4" s="401" t="s">
        <v>5</v>
      </c>
      <c r="E4" s="401" t="s">
        <v>6</v>
      </c>
      <c r="F4" s="401" t="s">
        <v>7</v>
      </c>
      <c r="G4" s="401" t="s">
        <v>8</v>
      </c>
      <c r="H4" s="401" t="s">
        <v>9</v>
      </c>
      <c r="I4" s="401" t="s">
        <v>10</v>
      </c>
      <c r="J4" s="402" t="s">
        <v>380</v>
      </c>
      <c r="K4" s="403"/>
      <c r="L4" s="404"/>
      <c r="M4" s="404"/>
      <c r="N4" s="404"/>
      <c r="O4" s="404"/>
      <c r="P4" s="404"/>
      <c r="Q4" s="405"/>
      <c r="R4" s="405"/>
      <c r="S4" s="405"/>
      <c r="T4" s="405"/>
      <c r="U4" s="405"/>
    </row>
    <row r="5" spans="1:21" ht="43.5" customHeight="1" thickBot="1">
      <c r="A5" s="164">
        <v>1</v>
      </c>
      <c r="B5" s="165" t="s">
        <v>381</v>
      </c>
      <c r="C5" s="166" t="s">
        <v>382</v>
      </c>
      <c r="D5" s="167" t="s">
        <v>383</v>
      </c>
      <c r="E5" s="165" t="s">
        <v>384</v>
      </c>
      <c r="F5" s="168" t="s">
        <v>385</v>
      </c>
      <c r="G5" s="168" t="s">
        <v>386</v>
      </c>
      <c r="H5" s="167" t="s">
        <v>27</v>
      </c>
      <c r="I5" s="167" t="s">
        <v>387</v>
      </c>
      <c r="J5" s="169">
        <v>153347946</v>
      </c>
      <c r="K5" s="161"/>
      <c r="L5" s="162"/>
      <c r="M5" s="162"/>
      <c r="N5" s="162"/>
      <c r="O5" s="162"/>
      <c r="P5" s="162"/>
      <c r="Q5" s="163"/>
      <c r="R5" s="163"/>
      <c r="S5" s="163"/>
      <c r="T5" s="163"/>
      <c r="U5" s="163"/>
    </row>
    <row r="6" spans="1:21" ht="75.75" customHeight="1" thickBot="1">
      <c r="A6" s="164">
        <v>2</v>
      </c>
      <c r="B6" s="165" t="s">
        <v>388</v>
      </c>
      <c r="C6" s="166" t="s">
        <v>389</v>
      </c>
      <c r="D6" s="167" t="s">
        <v>41</v>
      </c>
      <c r="E6" s="165" t="s">
        <v>390</v>
      </c>
      <c r="F6" s="167">
        <v>39911</v>
      </c>
      <c r="G6" s="170">
        <v>40584</v>
      </c>
      <c r="H6" s="167" t="s">
        <v>27</v>
      </c>
      <c r="I6" s="171" t="s">
        <v>391</v>
      </c>
      <c r="J6" s="169">
        <v>1924277</v>
      </c>
      <c r="K6" s="161"/>
      <c r="L6" s="162"/>
      <c r="M6" s="162"/>
      <c r="N6" s="162"/>
      <c r="O6" s="162"/>
      <c r="P6" s="162"/>
      <c r="Q6" s="163"/>
      <c r="R6" s="163"/>
      <c r="S6" s="163"/>
      <c r="T6" s="163"/>
      <c r="U6" s="163"/>
    </row>
    <row r="7" spans="1:21" ht="78" customHeight="1" thickBot="1">
      <c r="A7" s="164">
        <v>3</v>
      </c>
      <c r="B7" s="165" t="s">
        <v>392</v>
      </c>
      <c r="C7" s="166" t="s">
        <v>393</v>
      </c>
      <c r="D7" s="167" t="s">
        <v>383</v>
      </c>
      <c r="E7" s="165" t="s">
        <v>390</v>
      </c>
      <c r="F7" s="166">
        <v>39575</v>
      </c>
      <c r="G7" s="172">
        <v>40399</v>
      </c>
      <c r="H7" s="167" t="s">
        <v>27</v>
      </c>
      <c r="I7" s="171" t="s">
        <v>391</v>
      </c>
      <c r="J7" s="169">
        <v>518870.61</v>
      </c>
      <c r="K7" s="161"/>
      <c r="L7" s="162"/>
      <c r="M7" s="162"/>
      <c r="N7" s="162"/>
      <c r="O7" s="162"/>
      <c r="P7" s="162"/>
      <c r="Q7" s="163"/>
      <c r="R7" s="163"/>
      <c r="S7" s="163"/>
      <c r="T7" s="163"/>
      <c r="U7" s="163"/>
    </row>
    <row r="8" spans="1:21" ht="82.5" customHeight="1" thickBot="1">
      <c r="A8" s="164">
        <v>4</v>
      </c>
      <c r="B8" s="165" t="s">
        <v>394</v>
      </c>
      <c r="C8" s="166" t="s">
        <v>395</v>
      </c>
      <c r="D8" s="167" t="s">
        <v>163</v>
      </c>
      <c r="E8" s="165" t="s">
        <v>390</v>
      </c>
      <c r="F8" s="173" t="s">
        <v>386</v>
      </c>
      <c r="G8" s="172">
        <v>40118</v>
      </c>
      <c r="H8" s="167" t="s">
        <v>396</v>
      </c>
      <c r="I8" s="167" t="s">
        <v>397</v>
      </c>
      <c r="J8" s="169">
        <v>7097899</v>
      </c>
      <c r="K8" s="161"/>
      <c r="L8" s="162"/>
      <c r="M8" s="162"/>
      <c r="N8" s="162"/>
      <c r="O8" s="162"/>
      <c r="P8" s="162"/>
      <c r="Q8" s="163"/>
      <c r="R8" s="163"/>
      <c r="S8" s="163"/>
      <c r="T8" s="163"/>
      <c r="U8" s="163"/>
    </row>
    <row r="9" spans="1:21" ht="78" customHeight="1" thickBot="1">
      <c r="A9" s="164">
        <v>5</v>
      </c>
      <c r="B9" s="165" t="s">
        <v>398</v>
      </c>
      <c r="C9" s="166" t="s">
        <v>399</v>
      </c>
      <c r="D9" s="167" t="s">
        <v>400</v>
      </c>
      <c r="E9" s="165" t="s">
        <v>390</v>
      </c>
      <c r="F9" s="168" t="s">
        <v>401</v>
      </c>
      <c r="G9" s="172">
        <v>40148</v>
      </c>
      <c r="H9" s="167" t="s">
        <v>402</v>
      </c>
      <c r="I9" s="167" t="s">
        <v>403</v>
      </c>
      <c r="J9" s="169">
        <v>3961920</v>
      </c>
      <c r="K9" s="161"/>
      <c r="L9" s="162"/>
      <c r="M9" s="162"/>
      <c r="N9" s="162"/>
      <c r="O9" s="162"/>
      <c r="P9" s="162"/>
      <c r="Q9" s="163"/>
      <c r="R9" s="163"/>
      <c r="S9" s="163"/>
      <c r="T9" s="163"/>
      <c r="U9" s="163"/>
    </row>
    <row r="10" spans="1:21" ht="78" customHeight="1" thickBot="1">
      <c r="A10" s="164">
        <v>6</v>
      </c>
      <c r="B10" s="165" t="s">
        <v>404</v>
      </c>
      <c r="C10" s="166" t="s">
        <v>405</v>
      </c>
      <c r="D10" s="167" t="s">
        <v>406</v>
      </c>
      <c r="E10" s="165" t="s">
        <v>390</v>
      </c>
      <c r="F10" s="173" t="s">
        <v>386</v>
      </c>
      <c r="G10" s="172">
        <v>40210</v>
      </c>
      <c r="H10" s="167" t="s">
        <v>396</v>
      </c>
      <c r="I10" s="167" t="s">
        <v>407</v>
      </c>
      <c r="J10" s="169">
        <v>6649255</v>
      </c>
      <c r="K10" s="161"/>
      <c r="L10" s="162"/>
      <c r="M10" s="162"/>
      <c r="N10" s="162"/>
      <c r="O10" s="162"/>
      <c r="P10" s="162"/>
      <c r="Q10" s="163"/>
      <c r="R10" s="163"/>
      <c r="S10" s="163"/>
      <c r="T10" s="163"/>
      <c r="U10" s="163"/>
    </row>
    <row r="11" spans="1:21" ht="95.25" thickBot="1">
      <c r="A11" s="164">
        <v>7</v>
      </c>
      <c r="B11" s="165" t="s">
        <v>408</v>
      </c>
      <c r="C11" s="166" t="s">
        <v>409</v>
      </c>
      <c r="D11" s="167" t="s">
        <v>410</v>
      </c>
      <c r="E11" s="165" t="s">
        <v>411</v>
      </c>
      <c r="F11" s="174">
        <v>40071</v>
      </c>
      <c r="G11" s="170">
        <v>40148</v>
      </c>
      <c r="H11" s="167" t="s">
        <v>412</v>
      </c>
      <c r="I11" s="167" t="s">
        <v>413</v>
      </c>
      <c r="J11" s="169">
        <v>23106483</v>
      </c>
      <c r="K11" s="161"/>
      <c r="L11" s="162"/>
      <c r="M11" s="162"/>
      <c r="N11" s="162"/>
      <c r="O11" s="162"/>
      <c r="P11" s="162"/>
      <c r="Q11" s="163"/>
      <c r="R11" s="163"/>
      <c r="S11" s="163"/>
      <c r="T11" s="163"/>
      <c r="U11" s="163"/>
    </row>
    <row r="12" spans="1:21" ht="63.75" thickBot="1">
      <c r="A12" s="164">
        <v>8</v>
      </c>
      <c r="B12" s="165" t="s">
        <v>414</v>
      </c>
      <c r="C12" s="166" t="s">
        <v>409</v>
      </c>
      <c r="D12" s="167" t="s">
        <v>410</v>
      </c>
      <c r="E12" s="165" t="s">
        <v>415</v>
      </c>
      <c r="F12" s="175">
        <v>39792</v>
      </c>
      <c r="G12" s="172"/>
      <c r="H12" s="167" t="s">
        <v>27</v>
      </c>
      <c r="I12" s="167" t="s">
        <v>416</v>
      </c>
      <c r="J12" s="169">
        <v>2929273</v>
      </c>
      <c r="K12" s="161"/>
      <c r="L12" s="162"/>
      <c r="M12" s="162"/>
      <c r="N12" s="162"/>
      <c r="O12" s="162"/>
      <c r="P12" s="162"/>
      <c r="Q12" s="163"/>
      <c r="R12" s="163"/>
      <c r="S12" s="163"/>
      <c r="T12" s="163"/>
      <c r="U12" s="163"/>
    </row>
    <row r="13" spans="1:21" ht="63.75" thickBot="1">
      <c r="A13" s="164">
        <v>9</v>
      </c>
      <c r="B13" s="165" t="s">
        <v>417</v>
      </c>
      <c r="C13" s="166" t="s">
        <v>418</v>
      </c>
      <c r="D13" s="167" t="s">
        <v>419</v>
      </c>
      <c r="E13" s="165" t="s">
        <v>415</v>
      </c>
      <c r="F13" s="174">
        <v>40201</v>
      </c>
      <c r="G13" s="170">
        <v>40603</v>
      </c>
      <c r="H13" s="167" t="s">
        <v>27</v>
      </c>
      <c r="I13" s="167" t="s">
        <v>420</v>
      </c>
      <c r="J13" s="169">
        <v>4104468</v>
      </c>
      <c r="K13" s="161"/>
      <c r="L13" s="162"/>
      <c r="M13" s="162"/>
      <c r="N13" s="162"/>
      <c r="O13" s="162"/>
      <c r="P13" s="162"/>
      <c r="Q13" s="163"/>
      <c r="R13" s="163"/>
      <c r="S13" s="163"/>
      <c r="T13" s="163"/>
      <c r="U13" s="163"/>
    </row>
    <row r="14" spans="1:21" ht="63.75" thickBot="1">
      <c r="A14" s="164">
        <v>10</v>
      </c>
      <c r="B14" s="165" t="s">
        <v>421</v>
      </c>
      <c r="C14" s="166" t="s">
        <v>422</v>
      </c>
      <c r="D14" s="167" t="s">
        <v>60</v>
      </c>
      <c r="E14" s="165" t="s">
        <v>258</v>
      </c>
      <c r="F14" s="174">
        <v>40225</v>
      </c>
      <c r="G14" s="170">
        <v>40391</v>
      </c>
      <c r="H14" s="167" t="s">
        <v>27</v>
      </c>
      <c r="I14" s="167" t="s">
        <v>423</v>
      </c>
      <c r="J14" s="169">
        <v>518625</v>
      </c>
      <c r="K14" s="161"/>
      <c r="L14" s="162"/>
      <c r="M14" s="162"/>
      <c r="N14" s="162"/>
      <c r="O14" s="162"/>
      <c r="P14" s="162"/>
      <c r="Q14" s="163"/>
      <c r="R14" s="163"/>
      <c r="S14" s="163"/>
      <c r="T14" s="163"/>
      <c r="U14" s="163"/>
    </row>
    <row r="15" spans="1:21" ht="63.75" thickBot="1">
      <c r="A15" s="164">
        <v>11</v>
      </c>
      <c r="B15" s="165" t="s">
        <v>424</v>
      </c>
      <c r="C15" s="166" t="s">
        <v>425</v>
      </c>
      <c r="D15" s="167"/>
      <c r="E15" s="165" t="s">
        <v>1015</v>
      </c>
      <c r="F15" s="175">
        <v>39525</v>
      </c>
      <c r="G15" s="172"/>
      <c r="H15" s="167" t="s">
        <v>426</v>
      </c>
      <c r="I15" s="167" t="s">
        <v>427</v>
      </c>
      <c r="J15" s="169">
        <v>2904843</v>
      </c>
      <c r="K15" s="161"/>
      <c r="L15" s="162"/>
      <c r="M15" s="162"/>
      <c r="N15" s="162"/>
      <c r="O15" s="162"/>
      <c r="P15" s="162"/>
      <c r="Q15" s="163"/>
      <c r="R15" s="163"/>
      <c r="S15" s="163"/>
      <c r="T15" s="163"/>
      <c r="U15" s="163"/>
    </row>
    <row r="16" spans="1:21" ht="87.75" customHeight="1" thickBot="1">
      <c r="A16" s="164">
        <v>12</v>
      </c>
      <c r="B16" s="165" t="s">
        <v>428</v>
      </c>
      <c r="C16" s="166" t="s">
        <v>70</v>
      </c>
      <c r="D16" s="167" t="s">
        <v>429</v>
      </c>
      <c r="E16" s="165" t="s">
        <v>430</v>
      </c>
      <c r="F16" s="175">
        <v>39633</v>
      </c>
      <c r="G16" s="172">
        <v>40612</v>
      </c>
      <c r="H16" s="167" t="s">
        <v>27</v>
      </c>
      <c r="I16" s="167" t="s">
        <v>431</v>
      </c>
      <c r="J16" s="169">
        <v>16019201.460000001</v>
      </c>
      <c r="K16" s="161"/>
      <c r="L16" s="162"/>
      <c r="M16" s="162"/>
      <c r="N16" s="162"/>
      <c r="O16" s="162"/>
      <c r="P16" s="162"/>
      <c r="Q16" s="163"/>
      <c r="R16" s="163"/>
      <c r="S16" s="163"/>
      <c r="T16" s="163"/>
      <c r="U16" s="163"/>
    </row>
    <row r="17" spans="1:21" ht="88.5" customHeight="1" thickBot="1">
      <c r="A17" s="164">
        <v>13</v>
      </c>
      <c r="B17" s="165" t="s">
        <v>432</v>
      </c>
      <c r="C17" s="166" t="s">
        <v>433</v>
      </c>
      <c r="D17" s="167" t="s">
        <v>140</v>
      </c>
      <c r="E17" s="165" t="s">
        <v>434</v>
      </c>
      <c r="F17" s="175">
        <v>39326</v>
      </c>
      <c r="G17" s="172">
        <v>39873</v>
      </c>
      <c r="H17" s="167" t="s">
        <v>27</v>
      </c>
      <c r="I17" s="167" t="s">
        <v>435</v>
      </c>
      <c r="J17" s="169">
        <v>7820453</v>
      </c>
      <c r="K17" s="161"/>
      <c r="L17" s="162"/>
      <c r="M17" s="162"/>
      <c r="N17" s="162"/>
      <c r="O17" s="162"/>
      <c r="P17" s="162"/>
      <c r="Q17" s="163"/>
      <c r="R17" s="163"/>
      <c r="S17" s="163"/>
      <c r="T17" s="163"/>
      <c r="U17" s="163"/>
    </row>
    <row r="18" spans="1:21" ht="78.75" customHeight="1" thickBot="1">
      <c r="A18" s="164">
        <v>14</v>
      </c>
      <c r="B18" s="165" t="s">
        <v>424</v>
      </c>
      <c r="C18" s="166" t="s">
        <v>436</v>
      </c>
      <c r="D18" s="167" t="s">
        <v>437</v>
      </c>
      <c r="E18" s="165" t="s">
        <v>434</v>
      </c>
      <c r="F18" s="175">
        <v>39209</v>
      </c>
      <c r="G18" s="172">
        <v>39599</v>
      </c>
      <c r="H18" s="167" t="s">
        <v>27</v>
      </c>
      <c r="I18" s="167" t="s">
        <v>438</v>
      </c>
      <c r="J18" s="169">
        <v>3412340.7</v>
      </c>
      <c r="K18" s="161"/>
      <c r="L18" s="162"/>
      <c r="M18" s="162"/>
      <c r="N18" s="162"/>
      <c r="O18" s="162"/>
      <c r="P18" s="162"/>
      <c r="Q18" s="163"/>
      <c r="R18" s="163"/>
      <c r="S18" s="163"/>
      <c r="T18" s="163"/>
      <c r="U18" s="163"/>
    </row>
    <row r="19" spans="1:21" ht="75" customHeight="1" thickBot="1">
      <c r="A19" s="164">
        <v>15</v>
      </c>
      <c r="B19" s="165" t="s">
        <v>439</v>
      </c>
      <c r="C19" s="166" t="s">
        <v>440</v>
      </c>
      <c r="D19" s="167" t="s">
        <v>441</v>
      </c>
      <c r="E19" s="165" t="s">
        <v>434</v>
      </c>
      <c r="F19" s="173" t="s">
        <v>442</v>
      </c>
      <c r="G19" s="172">
        <v>40238</v>
      </c>
      <c r="H19" s="167" t="s">
        <v>443</v>
      </c>
      <c r="I19" s="167" t="s">
        <v>444</v>
      </c>
      <c r="J19" s="169">
        <v>2303273</v>
      </c>
      <c r="K19" s="161"/>
      <c r="L19" s="162"/>
      <c r="M19" s="162"/>
      <c r="N19" s="162"/>
      <c r="O19" s="162"/>
      <c r="P19" s="162"/>
      <c r="Q19" s="163"/>
      <c r="R19" s="163"/>
      <c r="S19" s="163"/>
      <c r="T19" s="163"/>
      <c r="U19" s="163"/>
    </row>
    <row r="20" spans="1:21" ht="85.5" customHeight="1" thickBot="1">
      <c r="A20" s="164">
        <v>16</v>
      </c>
      <c r="B20" s="165" t="s">
        <v>445</v>
      </c>
      <c r="C20" s="166" t="s">
        <v>446</v>
      </c>
      <c r="D20" s="167" t="s">
        <v>60</v>
      </c>
      <c r="E20" s="165" t="s">
        <v>434</v>
      </c>
      <c r="F20" s="168" t="s">
        <v>447</v>
      </c>
      <c r="G20" s="168" t="s">
        <v>448</v>
      </c>
      <c r="H20" s="167" t="s">
        <v>27</v>
      </c>
      <c r="I20" s="167" t="s">
        <v>449</v>
      </c>
      <c r="J20" s="169">
        <v>4224130</v>
      </c>
      <c r="K20" s="161"/>
      <c r="L20" s="162"/>
      <c r="M20" s="162"/>
      <c r="N20" s="162"/>
      <c r="O20" s="162"/>
      <c r="P20" s="162"/>
      <c r="Q20" s="163"/>
      <c r="R20" s="163"/>
      <c r="S20" s="163"/>
      <c r="T20" s="163"/>
      <c r="U20" s="163"/>
    </row>
    <row r="21" spans="1:21" ht="80.25" customHeight="1" thickBot="1">
      <c r="A21" s="164">
        <v>17</v>
      </c>
      <c r="B21" s="165" t="s">
        <v>450</v>
      </c>
      <c r="C21" s="166" t="s">
        <v>451</v>
      </c>
      <c r="D21" s="167" t="s">
        <v>130</v>
      </c>
      <c r="E21" s="165" t="s">
        <v>434</v>
      </c>
      <c r="F21" s="173" t="s">
        <v>452</v>
      </c>
      <c r="G21" s="172">
        <v>40210</v>
      </c>
      <c r="H21" s="167" t="s">
        <v>453</v>
      </c>
      <c r="I21" s="167" t="s">
        <v>454</v>
      </c>
      <c r="J21" s="169">
        <v>8011284</v>
      </c>
      <c r="K21" s="161"/>
      <c r="L21" s="162"/>
      <c r="M21" s="162"/>
      <c r="N21" s="162"/>
      <c r="O21" s="162"/>
      <c r="P21" s="162"/>
      <c r="Q21" s="163"/>
      <c r="R21" s="163"/>
      <c r="S21" s="163"/>
      <c r="T21" s="163"/>
      <c r="U21" s="163"/>
    </row>
    <row r="22" spans="1:21" ht="78" customHeight="1" thickBot="1">
      <c r="A22" s="164">
        <v>18</v>
      </c>
      <c r="B22" s="165" t="s">
        <v>424</v>
      </c>
      <c r="C22" s="166" t="s">
        <v>455</v>
      </c>
      <c r="D22" s="167" t="s">
        <v>437</v>
      </c>
      <c r="E22" s="165" t="s">
        <v>434</v>
      </c>
      <c r="F22" s="175">
        <v>39302</v>
      </c>
      <c r="G22" s="172">
        <v>39691</v>
      </c>
      <c r="H22" s="167" t="s">
        <v>27</v>
      </c>
      <c r="I22" s="167" t="s">
        <v>456</v>
      </c>
      <c r="J22" s="169">
        <v>1408919</v>
      </c>
      <c r="K22" s="161"/>
      <c r="L22" s="162"/>
      <c r="M22" s="162"/>
      <c r="N22" s="162"/>
      <c r="O22" s="162"/>
      <c r="P22" s="162"/>
      <c r="Q22" s="163"/>
      <c r="R22" s="163"/>
      <c r="S22" s="163"/>
      <c r="T22" s="163"/>
      <c r="U22" s="163"/>
    </row>
    <row r="23" spans="1:21" ht="90" customHeight="1" thickBot="1">
      <c r="A23" s="164">
        <v>19</v>
      </c>
      <c r="B23" s="165" t="s">
        <v>457</v>
      </c>
      <c r="C23" s="166" t="s">
        <v>458</v>
      </c>
      <c r="D23" s="167" t="s">
        <v>130</v>
      </c>
      <c r="E23" s="165" t="s">
        <v>459</v>
      </c>
      <c r="F23" s="168" t="s">
        <v>460</v>
      </c>
      <c r="G23" s="168" t="s">
        <v>461</v>
      </c>
      <c r="H23" s="167" t="s">
        <v>27</v>
      </c>
      <c r="I23" s="167" t="s">
        <v>462</v>
      </c>
      <c r="J23" s="169">
        <v>5887342</v>
      </c>
      <c r="K23" s="161"/>
      <c r="L23" s="162"/>
      <c r="M23" s="162"/>
      <c r="N23" s="162"/>
      <c r="O23" s="162"/>
      <c r="P23" s="162"/>
      <c r="Q23" s="163"/>
      <c r="R23" s="163"/>
      <c r="S23" s="163"/>
      <c r="T23" s="163"/>
      <c r="U23" s="163"/>
    </row>
    <row r="24" spans="1:21" ht="63" customHeight="1" thickBot="1">
      <c r="A24" s="164">
        <v>20</v>
      </c>
      <c r="B24" s="165" t="s">
        <v>463</v>
      </c>
      <c r="C24" s="166" t="s">
        <v>464</v>
      </c>
      <c r="D24" s="167" t="s">
        <v>383</v>
      </c>
      <c r="E24" s="165" t="s">
        <v>465</v>
      </c>
      <c r="F24" s="168" t="s">
        <v>466</v>
      </c>
      <c r="G24" s="168" t="s">
        <v>467</v>
      </c>
      <c r="H24" s="167" t="s">
        <v>27</v>
      </c>
      <c r="I24" s="167" t="s">
        <v>468</v>
      </c>
      <c r="J24" s="169">
        <v>30000000</v>
      </c>
      <c r="K24" s="161"/>
      <c r="L24" s="162"/>
      <c r="M24" s="162"/>
      <c r="N24" s="162"/>
      <c r="O24" s="162"/>
      <c r="P24" s="162"/>
      <c r="Q24" s="163"/>
      <c r="R24" s="163"/>
      <c r="S24" s="163"/>
      <c r="T24" s="163"/>
      <c r="U24" s="163"/>
    </row>
    <row r="25" spans="1:21" ht="78" customHeight="1" thickBot="1">
      <c r="A25" s="164">
        <v>21</v>
      </c>
      <c r="B25" s="165" t="s">
        <v>469</v>
      </c>
      <c r="C25" s="166" t="s">
        <v>470</v>
      </c>
      <c r="D25" s="167" t="s">
        <v>471</v>
      </c>
      <c r="E25" s="165" t="s">
        <v>1016</v>
      </c>
      <c r="F25" s="168" t="s">
        <v>472</v>
      </c>
      <c r="G25" s="168" t="s">
        <v>473</v>
      </c>
      <c r="H25" s="167" t="s">
        <v>474</v>
      </c>
      <c r="I25" s="167">
        <v>600007</v>
      </c>
      <c r="J25" s="169">
        <v>12910537</v>
      </c>
      <c r="K25" s="161"/>
      <c r="L25" s="162"/>
      <c r="M25" s="162"/>
      <c r="N25" s="162"/>
      <c r="O25" s="162"/>
      <c r="P25" s="162"/>
      <c r="Q25" s="163"/>
      <c r="R25" s="163"/>
      <c r="S25" s="163"/>
      <c r="T25" s="163"/>
      <c r="U25" s="163"/>
    </row>
    <row r="26" spans="1:21" ht="68.25" customHeight="1" thickBot="1">
      <c r="A26" s="164">
        <v>22</v>
      </c>
      <c r="B26" s="165" t="s">
        <v>475</v>
      </c>
      <c r="C26" s="166" t="s">
        <v>476</v>
      </c>
      <c r="D26" s="167" t="s">
        <v>477</v>
      </c>
      <c r="E26" s="174" t="s">
        <v>1016</v>
      </c>
      <c r="F26" s="168" t="s">
        <v>478</v>
      </c>
      <c r="G26" s="168" t="s">
        <v>479</v>
      </c>
      <c r="H26" s="167" t="s">
        <v>480</v>
      </c>
      <c r="I26" s="167" t="s">
        <v>481</v>
      </c>
      <c r="J26" s="169">
        <v>4755661.12</v>
      </c>
      <c r="K26" s="161"/>
      <c r="L26" s="162"/>
      <c r="M26" s="162"/>
      <c r="N26" s="162"/>
      <c r="O26" s="162"/>
      <c r="P26" s="162"/>
      <c r="Q26" s="163"/>
      <c r="R26" s="163"/>
      <c r="S26" s="163"/>
      <c r="T26" s="163"/>
      <c r="U26" s="163"/>
    </row>
    <row r="27" spans="1:21" ht="63.75" thickBot="1">
      <c r="A27" s="164">
        <v>23</v>
      </c>
      <c r="B27" s="165" t="s">
        <v>482</v>
      </c>
      <c r="C27" s="166" t="s">
        <v>483</v>
      </c>
      <c r="D27" s="167" t="s">
        <v>484</v>
      </c>
      <c r="E27" s="165" t="s">
        <v>485</v>
      </c>
      <c r="F27" s="168" t="s">
        <v>486</v>
      </c>
      <c r="G27" s="176" t="s">
        <v>487</v>
      </c>
      <c r="H27" s="167" t="s">
        <v>488</v>
      </c>
      <c r="I27" s="167" t="s">
        <v>489</v>
      </c>
      <c r="J27" s="169">
        <v>7666522</v>
      </c>
      <c r="K27" s="161"/>
      <c r="L27" s="162"/>
      <c r="M27" s="162"/>
      <c r="N27" s="162"/>
      <c r="O27" s="162"/>
      <c r="P27" s="162"/>
      <c r="Q27" s="163"/>
      <c r="R27" s="163"/>
      <c r="S27" s="163"/>
      <c r="T27" s="163"/>
      <c r="U27" s="163"/>
    </row>
    <row r="28" spans="1:21" s="160" customFormat="1" ht="84" customHeight="1" thickBot="1">
      <c r="A28" s="164">
        <v>24</v>
      </c>
      <c r="B28" s="177" t="s">
        <v>490</v>
      </c>
      <c r="C28" s="166" t="s">
        <v>491</v>
      </c>
      <c r="D28" s="166" t="s">
        <v>490</v>
      </c>
      <c r="E28" s="174" t="s">
        <v>430</v>
      </c>
      <c r="F28" s="176" t="s">
        <v>492</v>
      </c>
      <c r="G28" s="176" t="s">
        <v>493</v>
      </c>
      <c r="H28" s="167" t="s">
        <v>494</v>
      </c>
      <c r="I28" s="167">
        <v>10222</v>
      </c>
      <c r="J28" s="169">
        <v>1884958</v>
      </c>
      <c r="K28" s="161"/>
      <c r="L28" s="162"/>
      <c r="M28" s="162"/>
      <c r="N28" s="162"/>
      <c r="O28" s="162"/>
      <c r="P28" s="162"/>
      <c r="Q28" s="162"/>
      <c r="R28" s="162"/>
      <c r="S28" s="162"/>
      <c r="T28" s="162"/>
      <c r="U28" s="162"/>
    </row>
    <row r="29" spans="1:21" ht="58.5" customHeight="1" thickBot="1">
      <c r="A29" s="164">
        <v>25</v>
      </c>
      <c r="B29" s="165" t="s">
        <v>495</v>
      </c>
      <c r="C29" s="166" t="s">
        <v>320</v>
      </c>
      <c r="D29" s="167" t="s">
        <v>496</v>
      </c>
      <c r="E29" s="165" t="s">
        <v>180</v>
      </c>
      <c r="F29" s="172">
        <v>38292</v>
      </c>
      <c r="G29" s="173" t="s">
        <v>497</v>
      </c>
      <c r="H29" s="167" t="s">
        <v>216</v>
      </c>
      <c r="I29" s="167" t="s">
        <v>498</v>
      </c>
      <c r="J29" s="169">
        <v>2877662</v>
      </c>
      <c r="K29" s="161"/>
      <c r="L29" s="162"/>
      <c r="M29" s="162"/>
      <c r="N29" s="162"/>
      <c r="O29" s="162"/>
      <c r="P29" s="162"/>
      <c r="Q29" s="163"/>
      <c r="R29" s="163"/>
      <c r="S29" s="163"/>
      <c r="T29" s="163"/>
      <c r="U29" s="163"/>
    </row>
    <row r="30" spans="1:21" s="182" customFormat="1" ht="63.75" customHeight="1" thickBot="1">
      <c r="A30" s="164">
        <v>26</v>
      </c>
      <c r="B30" s="165" t="s">
        <v>499</v>
      </c>
      <c r="C30" s="167" t="s">
        <v>500</v>
      </c>
      <c r="D30" s="167" t="s">
        <v>501</v>
      </c>
      <c r="E30" s="165" t="s">
        <v>180</v>
      </c>
      <c r="F30" s="178" t="s">
        <v>502</v>
      </c>
      <c r="G30" s="171" t="s">
        <v>503</v>
      </c>
      <c r="H30" s="167" t="s">
        <v>504</v>
      </c>
      <c r="I30" s="167" t="s">
        <v>505</v>
      </c>
      <c r="J30" s="179">
        <v>5662292</v>
      </c>
      <c r="K30" s="180"/>
      <c r="L30" s="181"/>
      <c r="M30" s="181"/>
      <c r="N30" s="181"/>
      <c r="O30" s="181"/>
      <c r="P30" s="181"/>
      <c r="Q30" s="181"/>
      <c r="R30" s="181"/>
      <c r="S30" s="181"/>
      <c r="T30" s="181"/>
      <c r="U30" s="181"/>
    </row>
    <row r="31" spans="1:21" s="182" customFormat="1" ht="142.5" thickBot="1">
      <c r="A31" s="164">
        <v>27</v>
      </c>
      <c r="B31" s="165" t="s">
        <v>506</v>
      </c>
      <c r="C31" s="167" t="s">
        <v>389</v>
      </c>
      <c r="D31" s="167" t="s">
        <v>501</v>
      </c>
      <c r="E31" s="174" t="s">
        <v>430</v>
      </c>
      <c r="F31" s="178">
        <v>38108</v>
      </c>
      <c r="G31" s="183" t="s">
        <v>507</v>
      </c>
      <c r="H31" s="167" t="s">
        <v>508</v>
      </c>
      <c r="I31" s="167" t="s">
        <v>509</v>
      </c>
      <c r="J31" s="179">
        <v>15655787</v>
      </c>
      <c r="K31" s="180"/>
      <c r="L31" s="181"/>
      <c r="M31" s="181"/>
      <c r="N31" s="181"/>
      <c r="O31" s="181"/>
      <c r="P31" s="181"/>
      <c r="Q31" s="181"/>
      <c r="R31" s="181"/>
      <c r="S31" s="181"/>
      <c r="T31" s="181"/>
      <c r="U31" s="181"/>
    </row>
    <row r="32" spans="1:21" ht="90.75" customHeight="1" thickBot="1">
      <c r="A32" s="164">
        <v>28</v>
      </c>
      <c r="B32" s="165" t="s">
        <v>510</v>
      </c>
      <c r="C32" s="166" t="s">
        <v>389</v>
      </c>
      <c r="D32" s="167" t="s">
        <v>501</v>
      </c>
      <c r="E32" s="174" t="s">
        <v>430</v>
      </c>
      <c r="F32" s="168">
        <v>38169</v>
      </c>
      <c r="G32" s="168">
        <v>38687</v>
      </c>
      <c r="H32" s="167" t="s">
        <v>508</v>
      </c>
      <c r="I32" s="167" t="s">
        <v>511</v>
      </c>
      <c r="J32" s="169">
        <v>7446373</v>
      </c>
      <c r="K32" s="161"/>
      <c r="L32" s="162"/>
      <c r="M32" s="162"/>
      <c r="N32" s="162"/>
      <c r="O32" s="162"/>
      <c r="P32" s="162"/>
      <c r="Q32" s="163"/>
      <c r="R32" s="163"/>
      <c r="S32" s="163"/>
      <c r="T32" s="163"/>
      <c r="U32" s="163"/>
    </row>
    <row r="33" spans="1:21" ht="90.75" customHeight="1" thickBot="1">
      <c r="A33" s="164">
        <v>29</v>
      </c>
      <c r="B33" s="165" t="s">
        <v>512</v>
      </c>
      <c r="C33" s="166" t="s">
        <v>203</v>
      </c>
      <c r="D33" s="167" t="s">
        <v>496</v>
      </c>
      <c r="E33" s="165" t="s">
        <v>513</v>
      </c>
      <c r="F33" s="168" t="s">
        <v>514</v>
      </c>
      <c r="G33" s="168" t="s">
        <v>515</v>
      </c>
      <c r="H33" s="167" t="s">
        <v>216</v>
      </c>
      <c r="I33" s="167" t="s">
        <v>516</v>
      </c>
      <c r="J33" s="169">
        <v>947420</v>
      </c>
      <c r="K33" s="161"/>
      <c r="L33" s="162"/>
      <c r="M33" s="162"/>
      <c r="N33" s="162"/>
      <c r="O33" s="162"/>
      <c r="P33" s="162"/>
      <c r="Q33" s="163"/>
      <c r="R33" s="163"/>
      <c r="S33" s="163"/>
      <c r="T33" s="163"/>
      <c r="U33" s="163"/>
    </row>
    <row r="34" spans="1:21" ht="95.25" thickBot="1">
      <c r="A34" s="164">
        <v>30</v>
      </c>
      <c r="B34" s="165" t="s">
        <v>512</v>
      </c>
      <c r="C34" s="166" t="s">
        <v>203</v>
      </c>
      <c r="D34" s="167" t="s">
        <v>496</v>
      </c>
      <c r="E34" s="174" t="s">
        <v>430</v>
      </c>
      <c r="F34" s="168" t="s">
        <v>517</v>
      </c>
      <c r="G34" s="168" t="s">
        <v>518</v>
      </c>
      <c r="H34" s="167" t="s">
        <v>519</v>
      </c>
      <c r="I34" s="167" t="s">
        <v>520</v>
      </c>
      <c r="J34" s="169">
        <v>15012031</v>
      </c>
      <c r="K34" s="161"/>
      <c r="L34" s="162"/>
      <c r="M34" s="162"/>
      <c r="N34" s="162"/>
      <c r="O34" s="162"/>
      <c r="P34" s="162"/>
      <c r="Q34" s="163"/>
      <c r="R34" s="163"/>
      <c r="S34" s="163"/>
      <c r="T34" s="163"/>
      <c r="U34" s="163"/>
    </row>
    <row r="35" spans="1:21" ht="48" thickBot="1">
      <c r="A35" s="164">
        <v>31</v>
      </c>
      <c r="B35" s="165" t="s">
        <v>521</v>
      </c>
      <c r="C35" s="166" t="s">
        <v>389</v>
      </c>
      <c r="D35" s="167" t="s">
        <v>501</v>
      </c>
      <c r="E35" s="165" t="s">
        <v>513</v>
      </c>
      <c r="F35" s="168" t="s">
        <v>522</v>
      </c>
      <c r="G35" s="168" t="s">
        <v>523</v>
      </c>
      <c r="H35" s="167" t="s">
        <v>524</v>
      </c>
      <c r="I35" s="167" t="s">
        <v>525</v>
      </c>
      <c r="J35" s="169">
        <v>4117539</v>
      </c>
      <c r="K35" s="161"/>
      <c r="L35" s="162"/>
      <c r="M35" s="162"/>
      <c r="N35" s="162"/>
      <c r="O35" s="162"/>
      <c r="P35" s="162"/>
      <c r="Q35" s="163"/>
      <c r="R35" s="163"/>
      <c r="S35" s="163"/>
      <c r="T35" s="163"/>
      <c r="U35" s="163"/>
    </row>
    <row r="36" spans="1:21" ht="79.5" thickBot="1">
      <c r="A36" s="164">
        <v>32</v>
      </c>
      <c r="B36" s="165" t="s">
        <v>526</v>
      </c>
      <c r="C36" s="166" t="s">
        <v>169</v>
      </c>
      <c r="D36" s="167" t="s">
        <v>60</v>
      </c>
      <c r="E36" s="165" t="s">
        <v>527</v>
      </c>
      <c r="F36" s="168" t="s">
        <v>460</v>
      </c>
      <c r="G36" s="168" t="s">
        <v>528</v>
      </c>
      <c r="H36" s="167" t="s">
        <v>529</v>
      </c>
      <c r="I36" s="167" t="s">
        <v>530</v>
      </c>
      <c r="J36" s="169">
        <v>3096719</v>
      </c>
      <c r="K36" s="161"/>
      <c r="L36" s="162"/>
      <c r="M36" s="162"/>
      <c r="N36" s="162"/>
      <c r="O36" s="162"/>
      <c r="P36" s="162"/>
      <c r="Q36" s="163"/>
      <c r="R36" s="163"/>
      <c r="S36" s="163"/>
      <c r="T36" s="163"/>
      <c r="U36" s="163"/>
    </row>
    <row r="37" spans="1:21" ht="63.75" thickBot="1">
      <c r="A37" s="164">
        <v>33</v>
      </c>
      <c r="B37" s="165" t="s">
        <v>531</v>
      </c>
      <c r="C37" s="166" t="s">
        <v>491</v>
      </c>
      <c r="D37" s="167" t="s">
        <v>490</v>
      </c>
      <c r="E37" s="165" t="s">
        <v>513</v>
      </c>
      <c r="F37" s="168" t="s">
        <v>514</v>
      </c>
      <c r="G37" s="168">
        <v>39912</v>
      </c>
      <c r="H37" s="167" t="s">
        <v>532</v>
      </c>
      <c r="I37" s="167" t="s">
        <v>533</v>
      </c>
      <c r="J37" s="169">
        <v>7293922</v>
      </c>
      <c r="K37" s="161"/>
      <c r="L37" s="162"/>
      <c r="M37" s="162"/>
      <c r="N37" s="162"/>
      <c r="O37" s="162"/>
      <c r="P37" s="162"/>
      <c r="Q37" s="163"/>
      <c r="R37" s="163"/>
      <c r="S37" s="163"/>
      <c r="T37" s="163"/>
      <c r="U37" s="163"/>
    </row>
    <row r="38" spans="1:21" ht="48" thickBot="1">
      <c r="A38" s="164">
        <v>34</v>
      </c>
      <c r="B38" s="165" t="s">
        <v>534</v>
      </c>
      <c r="C38" s="166" t="s">
        <v>203</v>
      </c>
      <c r="D38" s="167" t="s">
        <v>496</v>
      </c>
      <c r="E38" s="165" t="s">
        <v>1017</v>
      </c>
      <c r="F38" s="168" t="s">
        <v>522</v>
      </c>
      <c r="G38" s="168" t="s">
        <v>401</v>
      </c>
      <c r="H38" s="167" t="s">
        <v>535</v>
      </c>
      <c r="I38" s="167" t="s">
        <v>536</v>
      </c>
      <c r="J38" s="169">
        <v>7816603</v>
      </c>
      <c r="K38" s="161"/>
      <c r="L38" s="162"/>
      <c r="M38" s="162"/>
      <c r="N38" s="162"/>
      <c r="O38" s="162"/>
      <c r="P38" s="162"/>
      <c r="Q38" s="163"/>
      <c r="R38" s="163"/>
      <c r="S38" s="163"/>
      <c r="T38" s="163"/>
      <c r="U38" s="163"/>
    </row>
    <row r="39" spans="1:21" ht="120.75" customHeight="1" thickBot="1">
      <c r="A39" s="164">
        <v>35</v>
      </c>
      <c r="B39" s="165" t="s">
        <v>537</v>
      </c>
      <c r="C39" s="166" t="s">
        <v>169</v>
      </c>
      <c r="D39" s="167"/>
      <c r="E39" s="165" t="s">
        <v>1018</v>
      </c>
      <c r="F39" s="168" t="s">
        <v>514</v>
      </c>
      <c r="G39" s="168" t="s">
        <v>538</v>
      </c>
      <c r="H39" s="167" t="s">
        <v>216</v>
      </c>
      <c r="I39" s="167" t="s">
        <v>539</v>
      </c>
      <c r="J39" s="169">
        <v>1334576.67</v>
      </c>
      <c r="K39" s="161"/>
      <c r="L39" s="162"/>
      <c r="M39" s="162"/>
      <c r="N39" s="162"/>
      <c r="O39" s="162"/>
      <c r="P39" s="162"/>
      <c r="Q39" s="163"/>
      <c r="R39" s="163"/>
      <c r="S39" s="163"/>
      <c r="T39" s="163"/>
      <c r="U39" s="163"/>
    </row>
    <row r="40" spans="1:21" ht="103.5" customHeight="1" thickBot="1">
      <c r="A40" s="164">
        <v>36</v>
      </c>
      <c r="B40" s="165" t="s">
        <v>540</v>
      </c>
      <c r="C40" s="166" t="s">
        <v>389</v>
      </c>
      <c r="D40" s="167" t="s">
        <v>41</v>
      </c>
      <c r="E40" s="165" t="s">
        <v>527</v>
      </c>
      <c r="F40" s="168" t="s">
        <v>541</v>
      </c>
      <c r="G40" s="168" t="s">
        <v>523</v>
      </c>
      <c r="H40" s="167" t="s">
        <v>542</v>
      </c>
      <c r="I40" s="167" t="s">
        <v>543</v>
      </c>
      <c r="J40" s="169">
        <v>9639883</v>
      </c>
      <c r="K40" s="161"/>
      <c r="L40" s="162"/>
      <c r="M40" s="162"/>
      <c r="N40" s="162"/>
      <c r="O40" s="162"/>
      <c r="P40" s="162"/>
      <c r="Q40" s="163"/>
      <c r="R40" s="163"/>
      <c r="S40" s="163"/>
      <c r="T40" s="163"/>
      <c r="U40" s="163"/>
    </row>
    <row r="41" spans="1:21" ht="73.5" customHeight="1" thickBot="1">
      <c r="A41" s="164">
        <v>37</v>
      </c>
      <c r="B41" s="165" t="s">
        <v>544</v>
      </c>
      <c r="C41" s="166" t="s">
        <v>545</v>
      </c>
      <c r="D41" s="167" t="s">
        <v>400</v>
      </c>
      <c r="E41" s="165" t="s">
        <v>390</v>
      </c>
      <c r="F41" s="168" t="s">
        <v>515</v>
      </c>
      <c r="G41" s="168" t="s">
        <v>442</v>
      </c>
      <c r="H41" s="167" t="s">
        <v>402</v>
      </c>
      <c r="I41" s="167" t="s">
        <v>546</v>
      </c>
      <c r="J41" s="169">
        <v>2851488</v>
      </c>
      <c r="K41" s="161"/>
      <c r="L41" s="162"/>
      <c r="M41" s="162"/>
      <c r="N41" s="162"/>
      <c r="O41" s="162"/>
      <c r="P41" s="162"/>
      <c r="Q41" s="163"/>
      <c r="R41" s="163"/>
      <c r="S41" s="163"/>
      <c r="T41" s="163"/>
      <c r="U41" s="163"/>
    </row>
    <row r="42" spans="1:21" ht="81" customHeight="1" thickBot="1">
      <c r="A42" s="164">
        <v>38</v>
      </c>
      <c r="B42" s="165" t="s">
        <v>547</v>
      </c>
      <c r="C42" s="166" t="s">
        <v>548</v>
      </c>
      <c r="D42" s="167" t="s">
        <v>60</v>
      </c>
      <c r="E42" s="174" t="s">
        <v>434</v>
      </c>
      <c r="F42" s="168" t="s">
        <v>549</v>
      </c>
      <c r="G42" s="168" t="s">
        <v>523</v>
      </c>
      <c r="H42" s="167" t="s">
        <v>27</v>
      </c>
      <c r="I42" s="167" t="s">
        <v>550</v>
      </c>
      <c r="J42" s="169">
        <v>4921130</v>
      </c>
      <c r="K42" s="161"/>
      <c r="L42" s="162"/>
      <c r="M42" s="162"/>
      <c r="N42" s="162"/>
      <c r="O42" s="162"/>
      <c r="P42" s="162"/>
      <c r="Q42" s="163"/>
      <c r="R42" s="163"/>
      <c r="S42" s="163"/>
      <c r="T42" s="163"/>
      <c r="U42" s="163"/>
    </row>
    <row r="43" spans="1:21" ht="78.75" customHeight="1" thickBot="1">
      <c r="A43" s="164">
        <v>39</v>
      </c>
      <c r="B43" s="165" t="s">
        <v>551</v>
      </c>
      <c r="C43" s="166" t="s">
        <v>552</v>
      </c>
      <c r="D43" s="167" t="s">
        <v>553</v>
      </c>
      <c r="E43" s="174" t="s">
        <v>1019</v>
      </c>
      <c r="F43" s="168" t="s">
        <v>554</v>
      </c>
      <c r="G43" s="168" t="s">
        <v>461</v>
      </c>
      <c r="H43" s="167" t="s">
        <v>555</v>
      </c>
      <c r="I43" s="167" t="s">
        <v>556</v>
      </c>
      <c r="J43" s="169">
        <v>10478400.189999999</v>
      </c>
      <c r="K43" s="161"/>
      <c r="L43" s="162"/>
      <c r="M43" s="162"/>
      <c r="N43" s="162"/>
      <c r="O43" s="162"/>
      <c r="P43" s="162"/>
      <c r="Q43" s="163"/>
      <c r="R43" s="163"/>
      <c r="S43" s="163"/>
      <c r="T43" s="163"/>
      <c r="U43" s="163"/>
    </row>
    <row r="44" spans="1:21" ht="108.75" customHeight="1" thickBot="1">
      <c r="A44" s="164">
        <v>40</v>
      </c>
      <c r="B44" s="165" t="s">
        <v>557</v>
      </c>
      <c r="C44" s="166" t="s">
        <v>558</v>
      </c>
      <c r="D44" s="167" t="s">
        <v>383</v>
      </c>
      <c r="E44" s="165" t="s">
        <v>390</v>
      </c>
      <c r="F44" s="168" t="s">
        <v>515</v>
      </c>
      <c r="G44" s="168" t="s">
        <v>467</v>
      </c>
      <c r="H44" s="167" t="s">
        <v>402</v>
      </c>
      <c r="I44" s="167" t="s">
        <v>559</v>
      </c>
      <c r="J44" s="169">
        <v>2443248</v>
      </c>
      <c r="K44" s="161"/>
      <c r="L44" s="162"/>
      <c r="M44" s="162"/>
      <c r="N44" s="162"/>
      <c r="O44" s="162"/>
      <c r="P44" s="162"/>
      <c r="Q44" s="163"/>
      <c r="R44" s="163"/>
      <c r="S44" s="163"/>
      <c r="T44" s="163"/>
      <c r="U44" s="163"/>
    </row>
    <row r="45" spans="1:21" ht="93" customHeight="1" thickBot="1">
      <c r="A45" s="164">
        <v>41</v>
      </c>
      <c r="B45" s="165" t="s">
        <v>560</v>
      </c>
      <c r="C45" s="166" t="s">
        <v>561</v>
      </c>
      <c r="D45" s="167" t="s">
        <v>41</v>
      </c>
      <c r="E45" s="174" t="s">
        <v>562</v>
      </c>
      <c r="F45" s="167">
        <v>40317</v>
      </c>
      <c r="G45" s="167">
        <v>40918</v>
      </c>
      <c r="H45" s="167" t="s">
        <v>27</v>
      </c>
      <c r="I45" s="167" t="s">
        <v>563</v>
      </c>
      <c r="J45" s="184">
        <f>2076525+1215164</f>
        <v>3291689</v>
      </c>
      <c r="K45" s="185" t="s">
        <v>564</v>
      </c>
      <c r="L45" s="162"/>
      <c r="M45" s="162"/>
      <c r="N45" s="162"/>
      <c r="O45" s="162"/>
      <c r="P45" s="162"/>
      <c r="Q45" s="163"/>
      <c r="R45" s="163"/>
      <c r="S45" s="163"/>
      <c r="T45" s="163"/>
      <c r="U45" s="163"/>
    </row>
    <row r="46" spans="1:21" ht="106.5" thickBot="1">
      <c r="A46" s="164">
        <v>42</v>
      </c>
      <c r="B46" s="165" t="s">
        <v>565</v>
      </c>
      <c r="C46" s="166" t="s">
        <v>70</v>
      </c>
      <c r="D46" s="167" t="s">
        <v>566</v>
      </c>
      <c r="E46" s="174" t="s">
        <v>567</v>
      </c>
      <c r="F46" s="167">
        <v>40623</v>
      </c>
      <c r="G46" s="167">
        <v>40721</v>
      </c>
      <c r="H46" s="167" t="s">
        <v>568</v>
      </c>
      <c r="I46" s="167" t="s">
        <v>569</v>
      </c>
      <c r="J46" s="184">
        <v>5834843</v>
      </c>
      <c r="K46" s="186" t="s">
        <v>570</v>
      </c>
      <c r="L46" s="162"/>
      <c r="M46" s="162"/>
      <c r="N46" s="162"/>
      <c r="O46" s="162"/>
      <c r="P46" s="162"/>
      <c r="Q46" s="163"/>
      <c r="R46" s="163"/>
      <c r="S46" s="163"/>
      <c r="T46" s="163"/>
      <c r="U46" s="163"/>
    </row>
    <row r="47" spans="1:21" ht="126.75" thickBot="1">
      <c r="A47" s="164">
        <v>43</v>
      </c>
      <c r="B47" s="174" t="s">
        <v>571</v>
      </c>
      <c r="C47" s="166" t="s">
        <v>572</v>
      </c>
      <c r="D47" s="167" t="s">
        <v>573</v>
      </c>
      <c r="E47" s="165" t="s">
        <v>1020</v>
      </c>
      <c r="F47" s="167">
        <v>40427</v>
      </c>
      <c r="G47" s="167">
        <v>40847</v>
      </c>
      <c r="H47" s="187" t="s">
        <v>574</v>
      </c>
      <c r="I47" s="167" t="s">
        <v>575</v>
      </c>
      <c r="J47" s="184">
        <v>1800000</v>
      </c>
      <c r="K47" s="186" t="s">
        <v>576</v>
      </c>
      <c r="L47" s="162"/>
      <c r="M47" s="162"/>
      <c r="N47" s="162"/>
      <c r="O47" s="162"/>
      <c r="P47" s="162"/>
      <c r="Q47" s="163"/>
      <c r="R47" s="163"/>
      <c r="S47" s="163"/>
      <c r="T47" s="163"/>
      <c r="U47" s="163"/>
    </row>
    <row r="48" spans="1:21" ht="79.5" thickBot="1">
      <c r="A48" s="164">
        <v>44</v>
      </c>
      <c r="B48" s="165" t="s">
        <v>577</v>
      </c>
      <c r="C48" s="166" t="s">
        <v>578</v>
      </c>
      <c r="D48" s="167" t="s">
        <v>140</v>
      </c>
      <c r="E48" s="174" t="s">
        <v>579</v>
      </c>
      <c r="F48" s="167">
        <v>40313</v>
      </c>
      <c r="G48" s="188">
        <v>41274</v>
      </c>
      <c r="H48" s="167" t="s">
        <v>27</v>
      </c>
      <c r="I48" s="167" t="s">
        <v>580</v>
      </c>
      <c r="J48" s="169">
        <v>4625540.8</v>
      </c>
      <c r="K48" s="186" t="s">
        <v>581</v>
      </c>
      <c r="L48" s="162"/>
      <c r="M48" s="162"/>
      <c r="N48" s="162"/>
      <c r="O48" s="162"/>
      <c r="P48" s="162"/>
      <c r="Q48" s="163"/>
      <c r="R48" s="163"/>
      <c r="S48" s="163"/>
      <c r="T48" s="163"/>
      <c r="U48" s="163"/>
    </row>
    <row r="49" spans="1:16380" ht="110.25" customHeight="1" thickBot="1">
      <c r="A49" s="164">
        <v>45</v>
      </c>
      <c r="B49" s="174" t="s">
        <v>582</v>
      </c>
      <c r="C49" s="166" t="s">
        <v>320</v>
      </c>
      <c r="D49" s="167" t="s">
        <v>583</v>
      </c>
      <c r="E49" s="174" t="s">
        <v>584</v>
      </c>
      <c r="F49" s="181"/>
      <c r="G49" s="181"/>
      <c r="H49" s="167" t="s">
        <v>585</v>
      </c>
      <c r="I49" s="167" t="s">
        <v>586</v>
      </c>
      <c r="J49" s="169">
        <v>1056674</v>
      </c>
      <c r="K49" s="186" t="s">
        <v>587</v>
      </c>
      <c r="L49" s="162"/>
      <c r="M49" s="162"/>
      <c r="N49" s="162"/>
      <c r="O49" s="162"/>
      <c r="P49" s="162"/>
      <c r="Q49" s="163"/>
      <c r="R49" s="163"/>
      <c r="S49" s="163"/>
      <c r="T49" s="163"/>
      <c r="U49" s="163"/>
    </row>
    <row r="50" spans="1:16380" ht="87" customHeight="1" thickBot="1">
      <c r="A50" s="164">
        <v>46</v>
      </c>
      <c r="B50" s="174" t="s">
        <v>588</v>
      </c>
      <c r="C50" s="166" t="s">
        <v>320</v>
      </c>
      <c r="D50" s="167" t="s">
        <v>583</v>
      </c>
      <c r="E50" s="174" t="s">
        <v>589</v>
      </c>
      <c r="F50" s="167">
        <v>40823</v>
      </c>
      <c r="G50" s="167">
        <v>40939</v>
      </c>
      <c r="H50" s="167" t="s">
        <v>590</v>
      </c>
      <c r="I50" s="167" t="s">
        <v>591</v>
      </c>
      <c r="J50" s="169">
        <v>1800000</v>
      </c>
      <c r="K50" s="186" t="s">
        <v>592</v>
      </c>
      <c r="L50" s="162"/>
      <c r="M50" s="162"/>
      <c r="N50" s="162"/>
      <c r="O50" s="162"/>
      <c r="P50" s="162"/>
      <c r="Q50" s="163"/>
      <c r="R50" s="163"/>
      <c r="S50" s="163"/>
      <c r="T50" s="163"/>
      <c r="U50" s="163"/>
    </row>
    <row r="51" spans="1:16380" ht="90" customHeight="1" thickBot="1">
      <c r="A51" s="164">
        <v>47</v>
      </c>
      <c r="B51" s="174" t="s">
        <v>593</v>
      </c>
      <c r="C51" s="166" t="s">
        <v>263</v>
      </c>
      <c r="D51" s="167" t="s">
        <v>594</v>
      </c>
      <c r="E51" s="174" t="s">
        <v>595</v>
      </c>
      <c r="F51" s="167">
        <v>40467</v>
      </c>
      <c r="G51" s="167">
        <v>40823</v>
      </c>
      <c r="H51" s="167" t="s">
        <v>596</v>
      </c>
      <c r="I51" s="167" t="s">
        <v>597</v>
      </c>
      <c r="J51" s="169">
        <v>1268540</v>
      </c>
      <c r="K51" s="186" t="s">
        <v>598</v>
      </c>
      <c r="L51" s="162"/>
      <c r="M51" s="162"/>
      <c r="N51" s="162"/>
      <c r="O51" s="162"/>
      <c r="P51" s="162"/>
      <c r="Q51" s="163"/>
      <c r="R51" s="163"/>
      <c r="S51" s="163"/>
      <c r="T51" s="163"/>
      <c r="U51" s="163"/>
    </row>
    <row r="52" spans="1:16380" ht="75.75" customHeight="1" thickBot="1">
      <c r="A52" s="164">
        <v>48</v>
      </c>
      <c r="B52" s="165" t="s">
        <v>599</v>
      </c>
      <c r="C52" s="166" t="s">
        <v>600</v>
      </c>
      <c r="D52" s="167" t="s">
        <v>140</v>
      </c>
      <c r="E52" s="174" t="s">
        <v>601</v>
      </c>
      <c r="F52" s="167">
        <v>40118</v>
      </c>
      <c r="G52" s="167">
        <v>40908</v>
      </c>
      <c r="H52" s="167" t="s">
        <v>27</v>
      </c>
      <c r="I52" s="167" t="s">
        <v>602</v>
      </c>
      <c r="J52" s="169">
        <v>7530946</v>
      </c>
      <c r="K52" s="186" t="s">
        <v>603</v>
      </c>
      <c r="L52" s="162"/>
      <c r="M52" s="162"/>
      <c r="N52" s="162"/>
      <c r="O52" s="162"/>
      <c r="P52" s="162"/>
      <c r="Q52" s="163"/>
      <c r="R52" s="163"/>
      <c r="S52" s="163"/>
      <c r="T52" s="163"/>
      <c r="U52" s="163"/>
    </row>
    <row r="53" spans="1:16380" ht="81.75" customHeight="1" thickBot="1">
      <c r="A53" s="164">
        <v>49</v>
      </c>
      <c r="B53" s="174" t="s">
        <v>604</v>
      </c>
      <c r="C53" s="166" t="s">
        <v>70</v>
      </c>
      <c r="D53" s="167" t="s">
        <v>566</v>
      </c>
      <c r="E53" s="174" t="s">
        <v>601</v>
      </c>
      <c r="F53" s="167">
        <v>40780</v>
      </c>
      <c r="G53" s="167">
        <v>40816</v>
      </c>
      <c r="H53" s="167" t="s">
        <v>605</v>
      </c>
      <c r="I53" s="167" t="s">
        <v>606</v>
      </c>
      <c r="J53" s="169">
        <v>74360</v>
      </c>
      <c r="K53" s="186" t="s">
        <v>607</v>
      </c>
      <c r="L53" s="162"/>
      <c r="M53" s="162"/>
      <c r="N53" s="162"/>
      <c r="O53" s="162"/>
      <c r="P53" s="162"/>
      <c r="Q53" s="163"/>
      <c r="R53" s="163"/>
      <c r="S53" s="163"/>
      <c r="T53" s="163"/>
      <c r="U53" s="163"/>
    </row>
    <row r="54" spans="1:16380" ht="100.5" customHeight="1" thickBot="1">
      <c r="A54" s="164">
        <v>50</v>
      </c>
      <c r="B54" s="174" t="s">
        <v>608</v>
      </c>
      <c r="C54" s="166" t="s">
        <v>609</v>
      </c>
      <c r="D54" s="167" t="s">
        <v>610</v>
      </c>
      <c r="E54" s="165" t="s">
        <v>611</v>
      </c>
      <c r="F54" s="176" t="s">
        <v>523</v>
      </c>
      <c r="G54" s="166">
        <v>40816</v>
      </c>
      <c r="H54" s="167" t="s">
        <v>612</v>
      </c>
      <c r="I54" s="167" t="s">
        <v>613</v>
      </c>
      <c r="J54" s="169">
        <v>3000000</v>
      </c>
      <c r="K54" s="186" t="s">
        <v>614</v>
      </c>
      <c r="L54" s="162"/>
      <c r="M54" s="162"/>
      <c r="N54" s="162"/>
      <c r="O54" s="162"/>
      <c r="P54" s="162"/>
      <c r="Q54" s="163"/>
      <c r="R54" s="163"/>
      <c r="S54" s="163"/>
      <c r="T54" s="163"/>
      <c r="U54" s="163"/>
    </row>
    <row r="55" spans="1:16380" s="195" customFormat="1" ht="72" customHeight="1" thickBot="1">
      <c r="A55" s="164">
        <v>51</v>
      </c>
      <c r="B55" s="165" t="s">
        <v>615</v>
      </c>
      <c r="C55" s="166" t="s">
        <v>616</v>
      </c>
      <c r="D55" s="167" t="s">
        <v>163</v>
      </c>
      <c r="E55" s="174" t="s">
        <v>236</v>
      </c>
      <c r="F55" s="167">
        <v>40599</v>
      </c>
      <c r="G55" s="167">
        <v>41312</v>
      </c>
      <c r="H55" s="166" t="s">
        <v>27</v>
      </c>
      <c r="I55" s="167" t="s">
        <v>617</v>
      </c>
      <c r="J55" s="169">
        <v>2437465</v>
      </c>
      <c r="K55" s="189">
        <f>SUM(T55:V55)</f>
        <v>0</v>
      </c>
      <c r="L55" s="190"/>
      <c r="M55" s="191">
        <f>J55-K55</f>
        <v>2437465</v>
      </c>
      <c r="N55" s="192"/>
      <c r="O55" s="193" t="s">
        <v>618</v>
      </c>
      <c r="P55" s="192"/>
      <c r="Q55" s="194"/>
      <c r="R55" s="194"/>
      <c r="S55" s="194"/>
      <c r="T55" s="194"/>
      <c r="U55" s="194"/>
      <c r="V55" s="194"/>
      <c r="W55" s="39"/>
    </row>
    <row r="56" spans="1:16380" s="39" customFormat="1" ht="96.75" customHeight="1" thickBot="1">
      <c r="A56" s="164">
        <v>52</v>
      </c>
      <c r="B56" s="174" t="s">
        <v>619</v>
      </c>
      <c r="C56" s="166" t="s">
        <v>620</v>
      </c>
      <c r="D56" s="167" t="s">
        <v>621</v>
      </c>
      <c r="E56" s="174" t="s">
        <v>622</v>
      </c>
      <c r="F56" s="167">
        <v>40837</v>
      </c>
      <c r="G56" s="167">
        <v>40816</v>
      </c>
      <c r="H56" s="167" t="s">
        <v>623</v>
      </c>
      <c r="I56" s="167" t="s">
        <v>624</v>
      </c>
      <c r="J56" s="169">
        <f>260105+2093359</f>
        <v>2353464</v>
      </c>
      <c r="K56" s="196" t="s">
        <v>625</v>
      </c>
      <c r="L56" s="197" t="s">
        <v>626</v>
      </c>
      <c r="M56" s="192"/>
      <c r="N56" s="192"/>
      <c r="O56" s="192"/>
      <c r="P56" s="192"/>
      <c r="Q56" s="194"/>
      <c r="R56" s="194"/>
      <c r="S56" s="194"/>
      <c r="T56" s="194"/>
      <c r="U56" s="194"/>
    </row>
    <row r="57" spans="1:16380" s="39" customFormat="1" ht="79.5" customHeight="1" thickBot="1">
      <c r="A57" s="164">
        <v>53</v>
      </c>
      <c r="B57" s="165" t="s">
        <v>627</v>
      </c>
      <c r="C57" s="166" t="s">
        <v>628</v>
      </c>
      <c r="D57" s="167" t="s">
        <v>41</v>
      </c>
      <c r="E57" s="174" t="s">
        <v>562</v>
      </c>
      <c r="F57" s="167">
        <v>40201</v>
      </c>
      <c r="G57" s="167">
        <v>40939</v>
      </c>
      <c r="H57" s="167" t="s">
        <v>27</v>
      </c>
      <c r="I57" s="167" t="s">
        <v>420</v>
      </c>
      <c r="J57" s="169">
        <v>2453607</v>
      </c>
      <c r="K57" s="196" t="s">
        <v>629</v>
      </c>
      <c r="L57" s="192"/>
      <c r="M57" s="198">
        <f>4104468+684837</f>
        <v>4789305</v>
      </c>
      <c r="N57" s="50" t="s">
        <v>630</v>
      </c>
      <c r="O57" s="192"/>
      <c r="P57" s="192"/>
      <c r="Q57" s="194"/>
      <c r="R57" s="194"/>
      <c r="S57" s="194"/>
      <c r="T57" s="194"/>
      <c r="U57" s="194"/>
    </row>
    <row r="58" spans="1:16380" s="39" customFormat="1" ht="113.25" customHeight="1" thickBot="1">
      <c r="A58" s="164">
        <v>54</v>
      </c>
      <c r="B58" s="174" t="s">
        <v>631</v>
      </c>
      <c r="C58" s="166" t="s">
        <v>632</v>
      </c>
      <c r="D58" s="167" t="s">
        <v>633</v>
      </c>
      <c r="E58" s="174" t="s">
        <v>634</v>
      </c>
      <c r="F58" s="167">
        <v>40592</v>
      </c>
      <c r="G58" s="167">
        <v>40974</v>
      </c>
      <c r="H58" s="167" t="s">
        <v>635</v>
      </c>
      <c r="I58" s="167" t="s">
        <v>636</v>
      </c>
      <c r="J58" s="169">
        <v>1500000</v>
      </c>
      <c r="K58" s="196" t="s">
        <v>637</v>
      </c>
      <c r="L58" s="192"/>
      <c r="M58" s="192"/>
      <c r="N58" s="192"/>
      <c r="O58" s="192"/>
      <c r="P58" s="192"/>
      <c r="Q58" s="194"/>
      <c r="R58" s="194"/>
      <c r="S58" s="194"/>
      <c r="T58" s="194"/>
      <c r="U58" s="194"/>
    </row>
    <row r="59" spans="1:16380" s="39" customFormat="1" ht="107.25" customHeight="1" thickBot="1">
      <c r="A59" s="164">
        <v>55</v>
      </c>
      <c r="B59" s="174" t="s">
        <v>631</v>
      </c>
      <c r="C59" s="166" t="s">
        <v>638</v>
      </c>
      <c r="D59" s="167" t="s">
        <v>633</v>
      </c>
      <c r="E59" s="174" t="s">
        <v>634</v>
      </c>
      <c r="F59" s="167">
        <v>40592</v>
      </c>
      <c r="G59" s="167">
        <v>40999</v>
      </c>
      <c r="H59" s="167" t="s">
        <v>639</v>
      </c>
      <c r="I59" s="167" t="s">
        <v>640</v>
      </c>
      <c r="J59" s="169">
        <v>600000</v>
      </c>
      <c r="K59" s="196" t="s">
        <v>641</v>
      </c>
      <c r="L59" s="192"/>
      <c r="M59" s="192"/>
      <c r="N59" s="192"/>
      <c r="O59" s="192"/>
      <c r="P59" s="192"/>
      <c r="Q59" s="194"/>
      <c r="R59" s="194"/>
      <c r="S59" s="194"/>
      <c r="T59" s="194"/>
      <c r="U59" s="194"/>
    </row>
    <row r="60" spans="1:16380" s="39" customFormat="1" ht="79.5" thickBot="1">
      <c r="A60" s="164">
        <v>56</v>
      </c>
      <c r="B60" s="165" t="s">
        <v>577</v>
      </c>
      <c r="C60" s="166" t="s">
        <v>642</v>
      </c>
      <c r="D60" s="167" t="s">
        <v>643</v>
      </c>
      <c r="E60" s="174" t="s">
        <v>579</v>
      </c>
      <c r="F60" s="167">
        <v>40506</v>
      </c>
      <c r="G60" s="167">
        <v>41048</v>
      </c>
      <c r="H60" s="167" t="s">
        <v>27</v>
      </c>
      <c r="I60" s="171" t="s">
        <v>644</v>
      </c>
      <c r="J60" s="169">
        <v>8272738</v>
      </c>
      <c r="K60" s="186" t="s">
        <v>645</v>
      </c>
      <c r="L60" s="193" t="s">
        <v>646</v>
      </c>
      <c r="M60" s="192"/>
      <c r="N60" s="50"/>
      <c r="O60" s="192"/>
      <c r="P60" s="192"/>
      <c r="Q60" s="194"/>
      <c r="R60" s="194"/>
      <c r="S60" s="194"/>
      <c r="T60" s="194"/>
      <c r="U60" s="194"/>
    </row>
    <row r="61" spans="1:16380" s="39" customFormat="1" ht="63.75" thickBot="1">
      <c r="A61" s="164">
        <v>57</v>
      </c>
      <c r="B61" s="174" t="s">
        <v>404</v>
      </c>
      <c r="C61" s="166" t="s">
        <v>405</v>
      </c>
      <c r="D61" s="167" t="s">
        <v>406</v>
      </c>
      <c r="E61" s="174" t="s">
        <v>131</v>
      </c>
      <c r="F61" s="173" t="s">
        <v>386</v>
      </c>
      <c r="G61" s="166"/>
      <c r="H61" s="167" t="s">
        <v>647</v>
      </c>
      <c r="I61" s="167" t="s">
        <v>648</v>
      </c>
      <c r="J61" s="169" t="s">
        <v>649</v>
      </c>
      <c r="K61" s="196" t="s">
        <v>650</v>
      </c>
      <c r="L61" s="197" t="s">
        <v>651</v>
      </c>
      <c r="M61" s="192"/>
      <c r="N61" s="192"/>
      <c r="O61" s="192"/>
      <c r="P61" s="192"/>
      <c r="Q61" s="194"/>
      <c r="R61" s="194"/>
      <c r="S61" s="194"/>
      <c r="T61" s="194"/>
      <c r="U61" s="194"/>
    </row>
    <row r="62" spans="1:16380" s="39" customFormat="1" ht="79.5" thickBot="1">
      <c r="A62" s="164">
        <v>58</v>
      </c>
      <c r="B62" s="174" t="s">
        <v>652</v>
      </c>
      <c r="C62" s="166" t="s">
        <v>653</v>
      </c>
      <c r="D62" s="167" t="s">
        <v>163</v>
      </c>
      <c r="E62" s="174" t="s">
        <v>654</v>
      </c>
      <c r="F62" s="167">
        <v>40794</v>
      </c>
      <c r="G62" s="167">
        <v>41009</v>
      </c>
      <c r="H62" s="167" t="s">
        <v>655</v>
      </c>
      <c r="I62" s="171" t="s">
        <v>656</v>
      </c>
      <c r="J62" s="169">
        <v>1116952.95</v>
      </c>
      <c r="K62" s="196" t="s">
        <v>657</v>
      </c>
      <c r="L62" s="192"/>
      <c r="M62" s="192"/>
      <c r="N62" s="192"/>
      <c r="O62" s="192"/>
      <c r="P62" s="192"/>
      <c r="Q62" s="194"/>
      <c r="R62" s="194"/>
      <c r="S62" s="194"/>
      <c r="T62" s="194"/>
      <c r="U62" s="194"/>
    </row>
    <row r="63" spans="1:16380" ht="79.5" thickBot="1">
      <c r="A63" s="164">
        <v>59</v>
      </c>
      <c r="B63" s="174" t="s">
        <v>658</v>
      </c>
      <c r="C63" s="166" t="s">
        <v>659</v>
      </c>
      <c r="D63" s="167" t="s">
        <v>140</v>
      </c>
      <c r="E63" s="174" t="s">
        <v>601</v>
      </c>
      <c r="F63" s="167">
        <v>40655</v>
      </c>
      <c r="G63" s="167" t="s">
        <v>660</v>
      </c>
      <c r="H63" s="167" t="s">
        <v>661</v>
      </c>
      <c r="I63" s="167" t="s">
        <v>662</v>
      </c>
      <c r="J63" s="169">
        <v>5601000</v>
      </c>
      <c r="K63" s="196" t="s">
        <v>663</v>
      </c>
      <c r="L63" s="197" t="s">
        <v>664</v>
      </c>
      <c r="M63" s="192"/>
      <c r="N63" s="192"/>
      <c r="O63" s="192"/>
      <c r="P63" s="192"/>
      <c r="Q63" s="194"/>
      <c r="R63" s="194"/>
      <c r="S63" s="194"/>
      <c r="T63" s="194"/>
      <c r="U63" s="194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  <c r="IN63" s="39"/>
      <c r="IO63" s="39"/>
      <c r="IP63" s="39"/>
      <c r="IQ63" s="39"/>
      <c r="IR63" s="39"/>
      <c r="IS63" s="39"/>
      <c r="IT63" s="39"/>
      <c r="IU63" s="39"/>
      <c r="IV63" s="39"/>
      <c r="IW63" s="39"/>
      <c r="IX63" s="39"/>
      <c r="IY63" s="39"/>
      <c r="IZ63" s="39"/>
      <c r="JA63" s="39"/>
      <c r="JB63" s="39"/>
      <c r="JC63" s="39"/>
      <c r="JD63" s="39"/>
      <c r="JE63" s="39"/>
      <c r="JF63" s="39"/>
      <c r="JG63" s="39"/>
      <c r="JH63" s="39"/>
      <c r="JI63" s="39"/>
      <c r="JJ63" s="39"/>
      <c r="JK63" s="39"/>
      <c r="JL63" s="39"/>
      <c r="JM63" s="39"/>
      <c r="JN63" s="39"/>
      <c r="JO63" s="39"/>
      <c r="JP63" s="39"/>
      <c r="JQ63" s="39"/>
      <c r="JR63" s="39"/>
      <c r="JS63" s="39"/>
      <c r="JT63" s="39"/>
      <c r="JU63" s="39"/>
      <c r="JV63" s="39"/>
      <c r="JW63" s="39"/>
      <c r="JX63" s="39"/>
      <c r="JY63" s="39"/>
      <c r="JZ63" s="39"/>
      <c r="KA63" s="39"/>
      <c r="KB63" s="39"/>
      <c r="KC63" s="39"/>
      <c r="KD63" s="39"/>
      <c r="KE63" s="39"/>
      <c r="KF63" s="39"/>
      <c r="KG63" s="39"/>
      <c r="KH63" s="39"/>
      <c r="KI63" s="39"/>
      <c r="KJ63" s="39"/>
      <c r="KK63" s="39"/>
      <c r="KL63" s="39"/>
      <c r="KM63" s="39"/>
      <c r="KN63" s="39"/>
      <c r="KO63" s="39"/>
      <c r="KP63" s="39"/>
      <c r="KQ63" s="39"/>
      <c r="KR63" s="39"/>
      <c r="KS63" s="39"/>
      <c r="KT63" s="39"/>
      <c r="KU63" s="39"/>
      <c r="KV63" s="39"/>
      <c r="KW63" s="39"/>
      <c r="KX63" s="39"/>
      <c r="KY63" s="39"/>
      <c r="KZ63" s="39"/>
      <c r="LA63" s="39"/>
      <c r="LB63" s="39"/>
      <c r="LC63" s="39"/>
      <c r="LD63" s="39"/>
      <c r="LE63" s="39"/>
      <c r="LF63" s="39"/>
      <c r="LG63" s="39"/>
      <c r="LH63" s="39"/>
      <c r="LI63" s="39"/>
      <c r="LJ63" s="39"/>
      <c r="LK63" s="39"/>
      <c r="LL63" s="39"/>
      <c r="LM63" s="39"/>
      <c r="LN63" s="39"/>
      <c r="LO63" s="39"/>
      <c r="LP63" s="39"/>
      <c r="LQ63" s="39"/>
      <c r="LR63" s="39"/>
      <c r="LS63" s="39"/>
      <c r="LT63" s="39"/>
      <c r="LU63" s="39"/>
      <c r="LV63" s="39"/>
      <c r="LW63" s="39"/>
      <c r="LX63" s="39"/>
      <c r="LY63" s="39"/>
      <c r="LZ63" s="39"/>
      <c r="MA63" s="39"/>
      <c r="MB63" s="39"/>
      <c r="MC63" s="39"/>
      <c r="MD63" s="39"/>
      <c r="ME63" s="39"/>
      <c r="MF63" s="39"/>
      <c r="MG63" s="39"/>
      <c r="MH63" s="39"/>
      <c r="MI63" s="39"/>
      <c r="MJ63" s="39"/>
      <c r="MK63" s="39"/>
      <c r="ML63" s="39"/>
      <c r="MM63" s="39"/>
      <c r="MN63" s="39"/>
      <c r="MO63" s="39"/>
      <c r="MP63" s="39"/>
      <c r="MQ63" s="39"/>
      <c r="MR63" s="39"/>
      <c r="MS63" s="39"/>
      <c r="MT63" s="39"/>
      <c r="MU63" s="39"/>
      <c r="MV63" s="39"/>
      <c r="MW63" s="39"/>
      <c r="MX63" s="39"/>
      <c r="MY63" s="39"/>
      <c r="MZ63" s="39"/>
      <c r="NA63" s="39"/>
      <c r="NB63" s="39"/>
      <c r="NC63" s="39"/>
      <c r="ND63" s="39"/>
      <c r="NE63" s="39"/>
      <c r="NF63" s="39"/>
      <c r="NG63" s="39"/>
      <c r="NH63" s="39"/>
      <c r="NI63" s="39"/>
      <c r="NJ63" s="39"/>
      <c r="NK63" s="39"/>
      <c r="NL63" s="39"/>
      <c r="NM63" s="39"/>
      <c r="NN63" s="39"/>
      <c r="NO63" s="39"/>
      <c r="NP63" s="39"/>
      <c r="NQ63" s="39"/>
      <c r="NR63" s="39"/>
      <c r="NS63" s="39"/>
      <c r="NT63" s="39"/>
      <c r="NU63" s="39"/>
      <c r="NV63" s="39"/>
      <c r="NW63" s="39"/>
      <c r="NX63" s="39"/>
      <c r="NY63" s="39"/>
      <c r="NZ63" s="39"/>
      <c r="OA63" s="39"/>
      <c r="OB63" s="39"/>
      <c r="OC63" s="39"/>
      <c r="OD63" s="39"/>
      <c r="OE63" s="39"/>
      <c r="OF63" s="39"/>
      <c r="OG63" s="39"/>
      <c r="OH63" s="39"/>
      <c r="OI63" s="39"/>
      <c r="OJ63" s="39"/>
      <c r="OK63" s="39"/>
      <c r="OL63" s="39"/>
      <c r="OM63" s="39"/>
      <c r="ON63" s="39"/>
      <c r="OO63" s="39"/>
      <c r="OP63" s="39"/>
      <c r="OQ63" s="39"/>
      <c r="OR63" s="39"/>
      <c r="OS63" s="39"/>
      <c r="OT63" s="39"/>
      <c r="OU63" s="39"/>
      <c r="OV63" s="39"/>
      <c r="OW63" s="39"/>
      <c r="OX63" s="39"/>
      <c r="OY63" s="39"/>
      <c r="OZ63" s="39"/>
      <c r="PA63" s="39"/>
      <c r="PB63" s="39"/>
      <c r="PC63" s="39"/>
      <c r="PD63" s="39"/>
      <c r="PE63" s="39"/>
      <c r="PF63" s="39"/>
      <c r="PG63" s="39"/>
      <c r="PH63" s="39"/>
      <c r="PI63" s="39"/>
      <c r="PJ63" s="39"/>
      <c r="PK63" s="39"/>
      <c r="PL63" s="39"/>
      <c r="PM63" s="39"/>
      <c r="PN63" s="39"/>
      <c r="PO63" s="39"/>
      <c r="PP63" s="39"/>
      <c r="PQ63" s="39"/>
      <c r="PR63" s="39"/>
      <c r="PS63" s="39"/>
      <c r="PT63" s="39"/>
      <c r="PU63" s="39"/>
      <c r="PV63" s="39"/>
      <c r="PW63" s="39"/>
      <c r="PX63" s="39"/>
      <c r="PY63" s="39"/>
      <c r="PZ63" s="39"/>
      <c r="QA63" s="39"/>
      <c r="QB63" s="39"/>
      <c r="QC63" s="39"/>
      <c r="QD63" s="39"/>
      <c r="QE63" s="39"/>
      <c r="QF63" s="39"/>
      <c r="QG63" s="39"/>
      <c r="QH63" s="39"/>
      <c r="QI63" s="39"/>
      <c r="QJ63" s="39"/>
      <c r="QK63" s="39"/>
      <c r="QL63" s="39"/>
      <c r="QM63" s="39"/>
      <c r="QN63" s="39"/>
      <c r="QO63" s="39"/>
      <c r="QP63" s="39"/>
      <c r="QQ63" s="39"/>
      <c r="QR63" s="39"/>
      <c r="QS63" s="39"/>
      <c r="QT63" s="39"/>
      <c r="QU63" s="39"/>
      <c r="QV63" s="39"/>
      <c r="QW63" s="39"/>
      <c r="QX63" s="39"/>
      <c r="QY63" s="39"/>
      <c r="QZ63" s="39"/>
      <c r="RA63" s="39"/>
      <c r="RB63" s="39"/>
      <c r="RC63" s="39"/>
      <c r="RD63" s="39"/>
      <c r="RE63" s="39"/>
      <c r="RF63" s="39"/>
      <c r="RG63" s="39"/>
      <c r="RH63" s="39"/>
      <c r="RI63" s="39"/>
      <c r="RJ63" s="39"/>
      <c r="RK63" s="39"/>
      <c r="RL63" s="39"/>
      <c r="RM63" s="39"/>
      <c r="RN63" s="39"/>
      <c r="RO63" s="39"/>
      <c r="RP63" s="39"/>
      <c r="RQ63" s="39"/>
      <c r="RR63" s="39"/>
      <c r="RS63" s="39"/>
      <c r="RT63" s="39"/>
      <c r="RU63" s="39"/>
      <c r="RV63" s="39"/>
      <c r="RW63" s="39"/>
      <c r="RX63" s="39"/>
      <c r="RY63" s="39"/>
      <c r="RZ63" s="39"/>
      <c r="SA63" s="39"/>
      <c r="SB63" s="39"/>
      <c r="SC63" s="39"/>
      <c r="SD63" s="39"/>
      <c r="SE63" s="39"/>
      <c r="SF63" s="39"/>
      <c r="SG63" s="39"/>
      <c r="SH63" s="39"/>
      <c r="SI63" s="39"/>
      <c r="SJ63" s="39"/>
      <c r="SK63" s="39"/>
      <c r="SL63" s="39"/>
      <c r="SM63" s="39"/>
      <c r="SN63" s="39"/>
      <c r="SO63" s="39"/>
      <c r="SP63" s="39"/>
      <c r="SQ63" s="39"/>
      <c r="SR63" s="39"/>
      <c r="SS63" s="39"/>
      <c r="ST63" s="39"/>
      <c r="SU63" s="39"/>
      <c r="SV63" s="39"/>
      <c r="SW63" s="39"/>
      <c r="SX63" s="39"/>
      <c r="SY63" s="39"/>
      <c r="SZ63" s="39"/>
      <c r="TA63" s="39"/>
      <c r="TB63" s="39"/>
      <c r="TC63" s="39"/>
      <c r="TD63" s="39"/>
      <c r="TE63" s="39"/>
      <c r="TF63" s="39"/>
      <c r="TG63" s="39"/>
      <c r="TH63" s="39"/>
      <c r="TI63" s="39"/>
      <c r="TJ63" s="39"/>
      <c r="TK63" s="39"/>
      <c r="TL63" s="39"/>
      <c r="TM63" s="39"/>
      <c r="TN63" s="39"/>
      <c r="TO63" s="39"/>
      <c r="TP63" s="39"/>
      <c r="TQ63" s="39"/>
      <c r="TR63" s="39"/>
      <c r="TS63" s="39"/>
      <c r="TT63" s="39"/>
      <c r="TU63" s="39"/>
      <c r="TV63" s="39"/>
      <c r="TW63" s="39"/>
      <c r="TX63" s="39"/>
      <c r="TY63" s="39"/>
      <c r="TZ63" s="39"/>
      <c r="UA63" s="39"/>
      <c r="UB63" s="39"/>
      <c r="UC63" s="39"/>
      <c r="UD63" s="39"/>
      <c r="UE63" s="39"/>
      <c r="UF63" s="39"/>
      <c r="UG63" s="39"/>
      <c r="UH63" s="39"/>
      <c r="UI63" s="39"/>
      <c r="UJ63" s="39"/>
      <c r="UK63" s="39"/>
      <c r="UL63" s="39"/>
      <c r="UM63" s="39"/>
      <c r="UN63" s="39"/>
      <c r="UO63" s="39"/>
      <c r="UP63" s="39"/>
      <c r="UQ63" s="39"/>
      <c r="UR63" s="39"/>
      <c r="US63" s="39"/>
      <c r="UT63" s="39"/>
      <c r="UU63" s="39"/>
      <c r="UV63" s="39"/>
      <c r="UW63" s="39"/>
      <c r="UX63" s="39"/>
      <c r="UY63" s="39"/>
      <c r="UZ63" s="39"/>
      <c r="VA63" s="39"/>
      <c r="VB63" s="39"/>
      <c r="VC63" s="39"/>
      <c r="VD63" s="39"/>
      <c r="VE63" s="39"/>
      <c r="VF63" s="39"/>
      <c r="VG63" s="39"/>
      <c r="VH63" s="39"/>
      <c r="VI63" s="39"/>
      <c r="VJ63" s="39"/>
      <c r="VK63" s="39"/>
      <c r="VL63" s="39"/>
      <c r="VM63" s="39"/>
      <c r="VN63" s="39"/>
      <c r="VO63" s="39"/>
      <c r="VP63" s="39"/>
      <c r="VQ63" s="39"/>
      <c r="VR63" s="39"/>
      <c r="VS63" s="39"/>
      <c r="VT63" s="39"/>
      <c r="VU63" s="39"/>
      <c r="VV63" s="39"/>
      <c r="VW63" s="39"/>
      <c r="VX63" s="39"/>
      <c r="VY63" s="39"/>
      <c r="VZ63" s="39"/>
      <c r="WA63" s="39"/>
      <c r="WB63" s="39"/>
      <c r="WC63" s="39"/>
      <c r="WD63" s="39"/>
      <c r="WE63" s="39"/>
      <c r="WF63" s="39"/>
      <c r="WG63" s="39"/>
      <c r="WH63" s="39"/>
      <c r="WI63" s="39"/>
      <c r="WJ63" s="39"/>
      <c r="WK63" s="39"/>
      <c r="WL63" s="39"/>
      <c r="WM63" s="39"/>
      <c r="WN63" s="39"/>
      <c r="WO63" s="39"/>
      <c r="WP63" s="39"/>
      <c r="WQ63" s="39"/>
      <c r="WR63" s="39"/>
      <c r="WS63" s="39"/>
      <c r="WT63" s="39"/>
      <c r="WU63" s="39"/>
      <c r="WV63" s="39"/>
      <c r="WW63" s="39"/>
      <c r="WX63" s="39"/>
      <c r="WY63" s="39"/>
      <c r="WZ63" s="39"/>
      <c r="XA63" s="39"/>
      <c r="XB63" s="39"/>
      <c r="XC63" s="39"/>
      <c r="XD63" s="39"/>
      <c r="XE63" s="39"/>
      <c r="XF63" s="39"/>
      <c r="XG63" s="39"/>
      <c r="XH63" s="39"/>
      <c r="XI63" s="39"/>
      <c r="XJ63" s="39"/>
      <c r="XK63" s="39"/>
      <c r="XL63" s="39"/>
      <c r="XM63" s="39"/>
      <c r="XN63" s="39"/>
      <c r="XO63" s="39"/>
      <c r="XP63" s="39"/>
      <c r="XQ63" s="39"/>
      <c r="XR63" s="39"/>
      <c r="XS63" s="39"/>
      <c r="XT63" s="39"/>
      <c r="XU63" s="39"/>
      <c r="XV63" s="39"/>
      <c r="XW63" s="39"/>
      <c r="XX63" s="39"/>
      <c r="XY63" s="39"/>
      <c r="XZ63" s="39"/>
      <c r="YA63" s="39"/>
      <c r="YB63" s="39"/>
      <c r="YC63" s="39"/>
      <c r="YD63" s="39"/>
      <c r="YE63" s="39"/>
      <c r="YF63" s="39"/>
      <c r="YG63" s="39"/>
      <c r="YH63" s="39"/>
      <c r="YI63" s="39"/>
      <c r="YJ63" s="39"/>
      <c r="YK63" s="39"/>
      <c r="YL63" s="39"/>
      <c r="YM63" s="39"/>
      <c r="YN63" s="39"/>
      <c r="YO63" s="39"/>
      <c r="YP63" s="39"/>
      <c r="YQ63" s="39"/>
      <c r="YR63" s="39"/>
      <c r="YS63" s="39"/>
      <c r="YT63" s="39"/>
      <c r="YU63" s="39"/>
      <c r="YV63" s="39"/>
      <c r="YW63" s="39"/>
      <c r="YX63" s="39"/>
      <c r="YY63" s="39"/>
      <c r="YZ63" s="39"/>
      <c r="ZA63" s="39"/>
      <c r="ZB63" s="39"/>
      <c r="ZC63" s="39"/>
      <c r="ZD63" s="39"/>
      <c r="ZE63" s="39"/>
      <c r="ZF63" s="39"/>
      <c r="ZG63" s="39"/>
      <c r="ZH63" s="39"/>
      <c r="ZI63" s="39"/>
      <c r="ZJ63" s="39"/>
      <c r="ZK63" s="39"/>
      <c r="ZL63" s="39"/>
      <c r="ZM63" s="39"/>
      <c r="ZN63" s="39"/>
      <c r="ZO63" s="39"/>
      <c r="ZP63" s="39"/>
      <c r="ZQ63" s="39"/>
      <c r="ZR63" s="39"/>
      <c r="ZS63" s="39"/>
      <c r="ZT63" s="39"/>
      <c r="ZU63" s="39"/>
      <c r="ZV63" s="39"/>
      <c r="ZW63" s="39"/>
      <c r="ZX63" s="39"/>
      <c r="ZY63" s="39"/>
      <c r="ZZ63" s="39"/>
      <c r="AAA63" s="39"/>
      <c r="AAB63" s="39"/>
      <c r="AAC63" s="39"/>
      <c r="AAD63" s="39"/>
      <c r="AAE63" s="39"/>
      <c r="AAF63" s="39"/>
      <c r="AAG63" s="39"/>
      <c r="AAH63" s="39"/>
      <c r="AAI63" s="39"/>
      <c r="AAJ63" s="39"/>
      <c r="AAK63" s="39"/>
      <c r="AAL63" s="39"/>
      <c r="AAM63" s="39"/>
      <c r="AAN63" s="39"/>
      <c r="AAO63" s="39"/>
      <c r="AAP63" s="39"/>
      <c r="AAQ63" s="39"/>
      <c r="AAR63" s="39"/>
      <c r="AAS63" s="39"/>
      <c r="AAT63" s="39"/>
      <c r="AAU63" s="39"/>
      <c r="AAV63" s="39"/>
      <c r="AAW63" s="39"/>
      <c r="AAX63" s="39"/>
      <c r="AAY63" s="39"/>
      <c r="AAZ63" s="39"/>
      <c r="ABA63" s="39"/>
      <c r="ABB63" s="39"/>
      <c r="ABC63" s="39"/>
      <c r="ABD63" s="39"/>
      <c r="ABE63" s="39"/>
      <c r="ABF63" s="39"/>
      <c r="ABG63" s="39"/>
      <c r="ABH63" s="39"/>
      <c r="ABI63" s="39"/>
      <c r="ABJ63" s="39"/>
      <c r="ABK63" s="39"/>
      <c r="ABL63" s="39"/>
      <c r="ABM63" s="39"/>
      <c r="ABN63" s="39"/>
      <c r="ABO63" s="39"/>
      <c r="ABP63" s="39"/>
      <c r="ABQ63" s="39"/>
      <c r="ABR63" s="39"/>
      <c r="ABS63" s="39"/>
      <c r="ABT63" s="39"/>
      <c r="ABU63" s="39"/>
      <c r="ABV63" s="39"/>
      <c r="ABW63" s="39"/>
      <c r="ABX63" s="39"/>
      <c r="ABY63" s="39"/>
      <c r="ABZ63" s="39"/>
      <c r="ACA63" s="39"/>
      <c r="ACB63" s="39"/>
      <c r="ACC63" s="39"/>
      <c r="ACD63" s="39"/>
      <c r="ACE63" s="39"/>
      <c r="ACF63" s="39"/>
      <c r="ACG63" s="39"/>
      <c r="ACH63" s="39"/>
      <c r="ACI63" s="39"/>
      <c r="ACJ63" s="39"/>
      <c r="ACK63" s="39"/>
      <c r="ACL63" s="39"/>
      <c r="ACM63" s="39"/>
      <c r="ACN63" s="39"/>
      <c r="ACO63" s="39"/>
      <c r="ACP63" s="39"/>
      <c r="ACQ63" s="39"/>
      <c r="ACR63" s="39"/>
      <c r="ACS63" s="39"/>
      <c r="ACT63" s="39"/>
      <c r="ACU63" s="39"/>
      <c r="ACV63" s="39"/>
      <c r="ACW63" s="39"/>
      <c r="ACX63" s="39"/>
      <c r="ACY63" s="39"/>
      <c r="ACZ63" s="39"/>
      <c r="ADA63" s="39"/>
      <c r="ADB63" s="39"/>
      <c r="ADC63" s="39"/>
      <c r="ADD63" s="39"/>
      <c r="ADE63" s="39"/>
      <c r="ADF63" s="39"/>
      <c r="ADG63" s="39"/>
      <c r="ADH63" s="39"/>
      <c r="ADI63" s="39"/>
      <c r="ADJ63" s="39"/>
      <c r="ADK63" s="39"/>
      <c r="ADL63" s="39"/>
      <c r="ADM63" s="39"/>
      <c r="ADN63" s="39"/>
      <c r="ADO63" s="39"/>
      <c r="ADP63" s="39"/>
      <c r="ADQ63" s="39"/>
      <c r="ADR63" s="39"/>
      <c r="ADS63" s="39"/>
      <c r="ADT63" s="39"/>
      <c r="ADU63" s="39"/>
      <c r="ADV63" s="39"/>
      <c r="ADW63" s="39"/>
      <c r="ADX63" s="39"/>
      <c r="ADY63" s="39"/>
      <c r="ADZ63" s="39"/>
      <c r="AEA63" s="39"/>
      <c r="AEB63" s="39"/>
      <c r="AEC63" s="39"/>
      <c r="AED63" s="39"/>
      <c r="AEE63" s="39"/>
      <c r="AEF63" s="39"/>
      <c r="AEG63" s="39"/>
      <c r="AEH63" s="39"/>
      <c r="AEI63" s="39"/>
      <c r="AEJ63" s="39"/>
      <c r="AEK63" s="39"/>
      <c r="AEL63" s="39"/>
      <c r="AEM63" s="39"/>
      <c r="AEN63" s="39"/>
      <c r="AEO63" s="39"/>
      <c r="AEP63" s="39"/>
      <c r="AEQ63" s="39"/>
      <c r="AER63" s="39"/>
      <c r="AES63" s="39"/>
      <c r="AET63" s="39"/>
      <c r="AEU63" s="39"/>
      <c r="AEV63" s="39"/>
      <c r="AEW63" s="39"/>
      <c r="AEX63" s="39"/>
      <c r="AEY63" s="39"/>
      <c r="AEZ63" s="39"/>
      <c r="AFA63" s="39"/>
      <c r="AFB63" s="39"/>
      <c r="AFC63" s="39"/>
      <c r="AFD63" s="39"/>
      <c r="AFE63" s="39"/>
      <c r="AFF63" s="39"/>
      <c r="AFG63" s="39"/>
      <c r="AFH63" s="39"/>
      <c r="AFI63" s="39"/>
      <c r="AFJ63" s="39"/>
      <c r="AFK63" s="39"/>
      <c r="AFL63" s="39"/>
      <c r="AFM63" s="39"/>
      <c r="AFN63" s="39"/>
      <c r="AFO63" s="39"/>
      <c r="AFP63" s="39"/>
      <c r="AFQ63" s="39"/>
      <c r="AFR63" s="39"/>
      <c r="AFS63" s="39"/>
      <c r="AFT63" s="39"/>
      <c r="AFU63" s="39"/>
      <c r="AFV63" s="39"/>
      <c r="AFW63" s="39"/>
      <c r="AFX63" s="39"/>
      <c r="AFY63" s="39"/>
      <c r="AFZ63" s="39"/>
      <c r="AGA63" s="39"/>
      <c r="AGB63" s="39"/>
      <c r="AGC63" s="39"/>
      <c r="AGD63" s="39"/>
      <c r="AGE63" s="39"/>
      <c r="AGF63" s="39"/>
      <c r="AGG63" s="39"/>
      <c r="AGH63" s="39"/>
      <c r="AGI63" s="39"/>
      <c r="AGJ63" s="39"/>
      <c r="AGK63" s="39"/>
      <c r="AGL63" s="39"/>
      <c r="AGM63" s="39"/>
      <c r="AGN63" s="39"/>
      <c r="AGO63" s="39"/>
      <c r="AGP63" s="39"/>
      <c r="AGQ63" s="39"/>
      <c r="AGR63" s="39"/>
      <c r="AGS63" s="39"/>
      <c r="AGT63" s="39"/>
      <c r="AGU63" s="39"/>
      <c r="AGV63" s="39"/>
      <c r="AGW63" s="39"/>
      <c r="AGX63" s="39"/>
      <c r="AGY63" s="39"/>
      <c r="AGZ63" s="39"/>
      <c r="AHA63" s="39"/>
      <c r="AHB63" s="39"/>
      <c r="AHC63" s="39"/>
      <c r="AHD63" s="39"/>
      <c r="AHE63" s="39"/>
      <c r="AHF63" s="39"/>
      <c r="AHG63" s="39"/>
      <c r="AHH63" s="39"/>
      <c r="AHI63" s="39"/>
      <c r="AHJ63" s="39"/>
      <c r="AHK63" s="39"/>
      <c r="AHL63" s="39"/>
      <c r="AHM63" s="39"/>
      <c r="AHN63" s="39"/>
      <c r="AHO63" s="39"/>
      <c r="AHP63" s="39"/>
      <c r="AHQ63" s="39"/>
      <c r="AHR63" s="39"/>
      <c r="AHS63" s="39"/>
      <c r="AHT63" s="39"/>
      <c r="AHU63" s="39"/>
      <c r="AHV63" s="39"/>
      <c r="AHW63" s="39"/>
      <c r="AHX63" s="39"/>
      <c r="AHY63" s="39"/>
      <c r="AHZ63" s="39"/>
      <c r="AIA63" s="39"/>
      <c r="AIB63" s="39"/>
      <c r="AIC63" s="39"/>
      <c r="AID63" s="39"/>
      <c r="AIE63" s="39"/>
      <c r="AIF63" s="39"/>
      <c r="AIG63" s="39"/>
      <c r="AIH63" s="39"/>
      <c r="AII63" s="39"/>
      <c r="AIJ63" s="39"/>
      <c r="AIK63" s="39"/>
      <c r="AIL63" s="39"/>
      <c r="AIM63" s="39"/>
      <c r="AIN63" s="39"/>
      <c r="AIO63" s="39"/>
      <c r="AIP63" s="39"/>
      <c r="AIQ63" s="39"/>
      <c r="AIR63" s="39"/>
      <c r="AIS63" s="39"/>
      <c r="AIT63" s="39"/>
      <c r="AIU63" s="39"/>
      <c r="AIV63" s="39"/>
      <c r="AIW63" s="39"/>
      <c r="AIX63" s="39"/>
      <c r="AIY63" s="39"/>
      <c r="AIZ63" s="39"/>
      <c r="AJA63" s="39"/>
      <c r="AJB63" s="39"/>
      <c r="AJC63" s="39"/>
      <c r="AJD63" s="39"/>
      <c r="AJE63" s="39"/>
      <c r="AJF63" s="39"/>
      <c r="AJG63" s="39"/>
      <c r="AJH63" s="39"/>
      <c r="AJI63" s="39"/>
      <c r="AJJ63" s="39"/>
      <c r="AJK63" s="39"/>
      <c r="AJL63" s="39"/>
      <c r="AJM63" s="39"/>
      <c r="AJN63" s="39"/>
      <c r="AJO63" s="39"/>
      <c r="AJP63" s="39"/>
      <c r="AJQ63" s="39"/>
      <c r="AJR63" s="39"/>
      <c r="AJS63" s="39"/>
      <c r="AJT63" s="39"/>
      <c r="AJU63" s="39"/>
      <c r="AJV63" s="39"/>
      <c r="AJW63" s="39"/>
      <c r="AJX63" s="39"/>
      <c r="AJY63" s="39"/>
      <c r="AJZ63" s="39"/>
      <c r="AKA63" s="39"/>
      <c r="AKB63" s="39"/>
      <c r="AKC63" s="39"/>
      <c r="AKD63" s="39"/>
      <c r="AKE63" s="39"/>
      <c r="AKF63" s="39"/>
      <c r="AKG63" s="39"/>
      <c r="AKH63" s="39"/>
      <c r="AKI63" s="39"/>
      <c r="AKJ63" s="39"/>
      <c r="AKK63" s="39"/>
      <c r="AKL63" s="39"/>
      <c r="AKM63" s="39"/>
      <c r="AKN63" s="39"/>
      <c r="AKO63" s="39"/>
      <c r="AKP63" s="39"/>
      <c r="AKQ63" s="39"/>
      <c r="AKR63" s="39"/>
      <c r="AKS63" s="39"/>
      <c r="AKT63" s="39"/>
      <c r="AKU63" s="39"/>
      <c r="AKV63" s="39"/>
      <c r="AKW63" s="39"/>
      <c r="AKX63" s="39"/>
      <c r="AKY63" s="39"/>
      <c r="AKZ63" s="39"/>
      <c r="ALA63" s="39"/>
      <c r="ALB63" s="39"/>
      <c r="ALC63" s="39"/>
      <c r="ALD63" s="39"/>
      <c r="ALE63" s="39"/>
      <c r="ALF63" s="39"/>
      <c r="ALG63" s="39"/>
      <c r="ALH63" s="39"/>
      <c r="ALI63" s="39"/>
      <c r="ALJ63" s="39"/>
      <c r="ALK63" s="39"/>
      <c r="ALL63" s="39"/>
      <c r="ALM63" s="39"/>
      <c r="ALN63" s="39"/>
      <c r="ALO63" s="39"/>
      <c r="ALP63" s="39"/>
      <c r="ALQ63" s="39"/>
      <c r="ALR63" s="39"/>
      <c r="ALS63" s="39"/>
      <c r="ALT63" s="39"/>
      <c r="ALU63" s="39"/>
      <c r="ALV63" s="39"/>
      <c r="ALW63" s="39"/>
      <c r="ALX63" s="39"/>
      <c r="ALY63" s="39"/>
      <c r="ALZ63" s="39"/>
      <c r="AMA63" s="39"/>
      <c r="AMB63" s="39"/>
      <c r="AMC63" s="39"/>
      <c r="AMD63" s="39"/>
      <c r="AME63" s="39"/>
      <c r="AMF63" s="39"/>
      <c r="AMG63" s="39"/>
      <c r="AMH63" s="39"/>
      <c r="AMI63" s="39"/>
      <c r="AMJ63" s="39"/>
      <c r="AMK63" s="39"/>
      <c r="AML63" s="39"/>
      <c r="AMM63" s="39"/>
      <c r="AMN63" s="39"/>
      <c r="AMO63" s="39"/>
      <c r="AMP63" s="39"/>
      <c r="AMQ63" s="39"/>
      <c r="AMR63" s="39"/>
      <c r="AMS63" s="39"/>
      <c r="AMT63" s="39"/>
      <c r="AMU63" s="39"/>
      <c r="AMV63" s="39"/>
      <c r="AMW63" s="39"/>
      <c r="AMX63" s="39"/>
      <c r="AMY63" s="39"/>
      <c r="AMZ63" s="39"/>
      <c r="ANA63" s="39"/>
      <c r="ANB63" s="39"/>
      <c r="ANC63" s="39"/>
      <c r="AND63" s="39"/>
      <c r="ANE63" s="39"/>
      <c r="ANF63" s="39"/>
      <c r="ANG63" s="39"/>
      <c r="ANH63" s="39"/>
      <c r="ANI63" s="39"/>
      <c r="ANJ63" s="39"/>
      <c r="ANK63" s="39"/>
      <c r="ANL63" s="39"/>
      <c r="ANM63" s="39"/>
      <c r="ANN63" s="39"/>
      <c r="ANO63" s="39"/>
      <c r="ANP63" s="39"/>
      <c r="ANQ63" s="39"/>
      <c r="ANR63" s="39"/>
      <c r="ANS63" s="39"/>
      <c r="ANT63" s="39"/>
      <c r="ANU63" s="39"/>
      <c r="ANV63" s="39"/>
      <c r="ANW63" s="39"/>
      <c r="ANX63" s="39"/>
      <c r="ANY63" s="39"/>
      <c r="ANZ63" s="39"/>
      <c r="AOA63" s="39"/>
      <c r="AOB63" s="39"/>
      <c r="AOC63" s="39"/>
      <c r="AOD63" s="39"/>
      <c r="AOE63" s="39"/>
      <c r="AOF63" s="39"/>
      <c r="AOG63" s="39"/>
      <c r="AOH63" s="39"/>
      <c r="AOI63" s="39"/>
      <c r="AOJ63" s="39"/>
      <c r="AOK63" s="39"/>
      <c r="AOL63" s="39"/>
      <c r="AOM63" s="39"/>
      <c r="AON63" s="39"/>
      <c r="AOO63" s="39"/>
      <c r="AOP63" s="39"/>
      <c r="AOQ63" s="39"/>
      <c r="AOR63" s="39"/>
      <c r="AOS63" s="39"/>
      <c r="AOT63" s="39"/>
      <c r="AOU63" s="39"/>
      <c r="AOV63" s="39"/>
      <c r="AOW63" s="39"/>
      <c r="AOX63" s="39"/>
      <c r="AOY63" s="39"/>
      <c r="AOZ63" s="39"/>
      <c r="APA63" s="39"/>
      <c r="APB63" s="39"/>
      <c r="APC63" s="39"/>
      <c r="APD63" s="39"/>
      <c r="APE63" s="39"/>
      <c r="APF63" s="39"/>
      <c r="APG63" s="39"/>
      <c r="APH63" s="39"/>
      <c r="API63" s="39"/>
      <c r="APJ63" s="39"/>
      <c r="APK63" s="39"/>
      <c r="APL63" s="39"/>
      <c r="APM63" s="39"/>
      <c r="APN63" s="39"/>
      <c r="APO63" s="39"/>
      <c r="APP63" s="39"/>
      <c r="APQ63" s="39"/>
      <c r="APR63" s="39"/>
      <c r="APS63" s="39"/>
      <c r="APT63" s="39"/>
      <c r="APU63" s="39"/>
      <c r="APV63" s="39"/>
      <c r="APW63" s="39"/>
      <c r="APX63" s="39"/>
      <c r="APY63" s="39"/>
      <c r="APZ63" s="39"/>
      <c r="AQA63" s="39"/>
      <c r="AQB63" s="39"/>
      <c r="AQC63" s="39"/>
      <c r="AQD63" s="39"/>
      <c r="AQE63" s="39"/>
      <c r="AQF63" s="39"/>
      <c r="AQG63" s="39"/>
      <c r="AQH63" s="39"/>
      <c r="AQI63" s="39"/>
      <c r="AQJ63" s="39"/>
      <c r="AQK63" s="39"/>
      <c r="AQL63" s="39"/>
      <c r="AQM63" s="39"/>
      <c r="AQN63" s="39"/>
      <c r="AQO63" s="39"/>
      <c r="AQP63" s="39"/>
      <c r="AQQ63" s="39"/>
      <c r="AQR63" s="39"/>
      <c r="AQS63" s="39"/>
      <c r="AQT63" s="39"/>
      <c r="AQU63" s="39"/>
      <c r="AQV63" s="39"/>
      <c r="AQW63" s="39"/>
      <c r="AQX63" s="39"/>
      <c r="AQY63" s="39"/>
      <c r="AQZ63" s="39"/>
      <c r="ARA63" s="39"/>
      <c r="ARB63" s="39"/>
      <c r="ARC63" s="39"/>
      <c r="ARD63" s="39"/>
      <c r="ARE63" s="39"/>
      <c r="ARF63" s="39"/>
      <c r="ARG63" s="39"/>
      <c r="ARH63" s="39"/>
      <c r="ARI63" s="39"/>
      <c r="ARJ63" s="39"/>
      <c r="ARK63" s="39"/>
      <c r="ARL63" s="39"/>
      <c r="ARM63" s="39"/>
      <c r="ARN63" s="39"/>
      <c r="ARO63" s="39"/>
      <c r="ARP63" s="39"/>
      <c r="ARQ63" s="39"/>
      <c r="ARR63" s="39"/>
      <c r="ARS63" s="39"/>
      <c r="ART63" s="39"/>
      <c r="ARU63" s="39"/>
      <c r="ARV63" s="39"/>
      <c r="ARW63" s="39"/>
      <c r="ARX63" s="39"/>
      <c r="ARY63" s="39"/>
      <c r="ARZ63" s="39"/>
      <c r="ASA63" s="39"/>
      <c r="ASB63" s="39"/>
      <c r="ASC63" s="39"/>
      <c r="ASD63" s="39"/>
      <c r="ASE63" s="39"/>
      <c r="ASF63" s="39"/>
      <c r="ASG63" s="39"/>
      <c r="ASH63" s="39"/>
      <c r="ASI63" s="39"/>
      <c r="ASJ63" s="39"/>
      <c r="ASK63" s="39"/>
      <c r="ASL63" s="39"/>
      <c r="ASM63" s="39"/>
      <c r="ASN63" s="39"/>
      <c r="ASO63" s="39"/>
      <c r="ASP63" s="39"/>
      <c r="ASQ63" s="39"/>
      <c r="ASR63" s="39"/>
      <c r="ASS63" s="39"/>
      <c r="AST63" s="39"/>
      <c r="ASU63" s="39"/>
      <c r="ASV63" s="39"/>
      <c r="ASW63" s="39"/>
      <c r="ASX63" s="39"/>
      <c r="ASY63" s="39"/>
      <c r="ASZ63" s="39"/>
      <c r="ATA63" s="39"/>
      <c r="ATB63" s="39"/>
      <c r="ATC63" s="39"/>
      <c r="ATD63" s="39"/>
      <c r="ATE63" s="39"/>
      <c r="ATF63" s="39"/>
      <c r="ATG63" s="39"/>
      <c r="ATH63" s="39"/>
      <c r="ATI63" s="39"/>
      <c r="ATJ63" s="39"/>
      <c r="ATK63" s="39"/>
      <c r="ATL63" s="39"/>
      <c r="ATM63" s="39"/>
      <c r="ATN63" s="39"/>
      <c r="ATO63" s="39"/>
      <c r="ATP63" s="39"/>
      <c r="ATQ63" s="39"/>
      <c r="ATR63" s="39"/>
      <c r="ATS63" s="39"/>
      <c r="ATT63" s="39"/>
      <c r="ATU63" s="39"/>
      <c r="ATV63" s="39"/>
      <c r="ATW63" s="39"/>
      <c r="ATX63" s="39"/>
      <c r="ATY63" s="39"/>
      <c r="ATZ63" s="39"/>
      <c r="AUA63" s="39"/>
      <c r="AUB63" s="39"/>
      <c r="AUC63" s="39"/>
      <c r="AUD63" s="39"/>
      <c r="AUE63" s="39"/>
      <c r="AUF63" s="39"/>
      <c r="AUG63" s="39"/>
      <c r="AUH63" s="39"/>
      <c r="AUI63" s="39"/>
      <c r="AUJ63" s="39"/>
      <c r="AUK63" s="39"/>
      <c r="AUL63" s="39"/>
      <c r="AUM63" s="39"/>
      <c r="AUN63" s="39"/>
      <c r="AUO63" s="39"/>
      <c r="AUP63" s="39"/>
      <c r="AUQ63" s="39"/>
      <c r="AUR63" s="39"/>
      <c r="AUS63" s="39"/>
      <c r="AUT63" s="39"/>
      <c r="AUU63" s="39"/>
      <c r="AUV63" s="39"/>
      <c r="AUW63" s="39"/>
      <c r="AUX63" s="39"/>
      <c r="AUY63" s="39"/>
      <c r="AUZ63" s="39"/>
      <c r="AVA63" s="39"/>
      <c r="AVB63" s="39"/>
      <c r="AVC63" s="39"/>
      <c r="AVD63" s="39"/>
      <c r="AVE63" s="39"/>
      <c r="AVF63" s="39"/>
      <c r="AVG63" s="39"/>
      <c r="AVH63" s="39"/>
      <c r="AVI63" s="39"/>
      <c r="AVJ63" s="39"/>
      <c r="AVK63" s="39"/>
      <c r="AVL63" s="39"/>
      <c r="AVM63" s="39"/>
      <c r="AVN63" s="39"/>
      <c r="AVO63" s="39"/>
      <c r="AVP63" s="39"/>
      <c r="AVQ63" s="39"/>
      <c r="AVR63" s="39"/>
      <c r="AVS63" s="39"/>
      <c r="AVT63" s="39"/>
      <c r="AVU63" s="39"/>
      <c r="AVV63" s="39"/>
      <c r="AVW63" s="39"/>
      <c r="AVX63" s="39"/>
      <c r="AVY63" s="39"/>
      <c r="AVZ63" s="39"/>
      <c r="AWA63" s="39"/>
      <c r="AWB63" s="39"/>
      <c r="AWC63" s="39"/>
      <c r="AWD63" s="39"/>
      <c r="AWE63" s="39"/>
      <c r="AWF63" s="39"/>
      <c r="AWG63" s="39"/>
      <c r="AWH63" s="39"/>
      <c r="AWI63" s="39"/>
      <c r="AWJ63" s="39"/>
      <c r="AWK63" s="39"/>
      <c r="AWL63" s="39"/>
      <c r="AWM63" s="39"/>
      <c r="AWN63" s="39"/>
      <c r="AWO63" s="39"/>
      <c r="AWP63" s="39"/>
      <c r="AWQ63" s="39"/>
      <c r="AWR63" s="39"/>
      <c r="AWS63" s="39"/>
      <c r="AWT63" s="39"/>
      <c r="AWU63" s="39"/>
      <c r="AWV63" s="39"/>
      <c r="AWW63" s="39"/>
      <c r="AWX63" s="39"/>
      <c r="AWY63" s="39"/>
      <c r="AWZ63" s="39"/>
      <c r="AXA63" s="39"/>
      <c r="AXB63" s="39"/>
      <c r="AXC63" s="39"/>
      <c r="AXD63" s="39"/>
      <c r="AXE63" s="39"/>
      <c r="AXF63" s="39"/>
      <c r="AXG63" s="39"/>
      <c r="AXH63" s="39"/>
      <c r="AXI63" s="39"/>
      <c r="AXJ63" s="39"/>
      <c r="AXK63" s="39"/>
      <c r="AXL63" s="39"/>
      <c r="AXM63" s="39"/>
      <c r="AXN63" s="39"/>
      <c r="AXO63" s="39"/>
      <c r="AXP63" s="39"/>
      <c r="AXQ63" s="39"/>
      <c r="AXR63" s="39"/>
      <c r="AXS63" s="39"/>
      <c r="AXT63" s="39"/>
      <c r="AXU63" s="39"/>
      <c r="AXV63" s="39"/>
      <c r="AXW63" s="39"/>
      <c r="AXX63" s="39"/>
      <c r="AXY63" s="39"/>
      <c r="AXZ63" s="39"/>
      <c r="AYA63" s="39"/>
      <c r="AYB63" s="39"/>
      <c r="AYC63" s="39"/>
      <c r="AYD63" s="39"/>
      <c r="AYE63" s="39"/>
      <c r="AYF63" s="39"/>
      <c r="AYG63" s="39"/>
      <c r="AYH63" s="39"/>
      <c r="AYI63" s="39"/>
      <c r="AYJ63" s="39"/>
      <c r="AYK63" s="39"/>
      <c r="AYL63" s="39"/>
      <c r="AYM63" s="39"/>
      <c r="AYN63" s="39"/>
      <c r="AYO63" s="39"/>
      <c r="AYP63" s="39"/>
      <c r="AYQ63" s="39"/>
      <c r="AYR63" s="39"/>
      <c r="AYS63" s="39"/>
      <c r="AYT63" s="39"/>
      <c r="AYU63" s="39"/>
      <c r="AYV63" s="39"/>
      <c r="AYW63" s="39"/>
      <c r="AYX63" s="39"/>
      <c r="AYY63" s="39"/>
      <c r="AYZ63" s="39"/>
      <c r="AZA63" s="39"/>
      <c r="AZB63" s="39"/>
      <c r="AZC63" s="39"/>
      <c r="AZD63" s="39"/>
      <c r="AZE63" s="39"/>
      <c r="AZF63" s="39"/>
      <c r="AZG63" s="39"/>
      <c r="AZH63" s="39"/>
      <c r="AZI63" s="39"/>
      <c r="AZJ63" s="39"/>
      <c r="AZK63" s="39"/>
      <c r="AZL63" s="39"/>
      <c r="AZM63" s="39"/>
      <c r="AZN63" s="39"/>
      <c r="AZO63" s="39"/>
      <c r="AZP63" s="39"/>
      <c r="AZQ63" s="39"/>
      <c r="AZR63" s="39"/>
      <c r="AZS63" s="39"/>
      <c r="AZT63" s="39"/>
      <c r="AZU63" s="39"/>
      <c r="AZV63" s="39"/>
      <c r="AZW63" s="39"/>
      <c r="AZX63" s="39"/>
      <c r="AZY63" s="39"/>
      <c r="AZZ63" s="39"/>
      <c r="BAA63" s="39"/>
      <c r="BAB63" s="39"/>
      <c r="BAC63" s="39"/>
      <c r="BAD63" s="39"/>
      <c r="BAE63" s="39"/>
      <c r="BAF63" s="39"/>
      <c r="BAG63" s="39"/>
      <c r="BAH63" s="39"/>
      <c r="BAI63" s="39"/>
      <c r="BAJ63" s="39"/>
      <c r="BAK63" s="39"/>
      <c r="BAL63" s="39"/>
      <c r="BAM63" s="39"/>
      <c r="BAN63" s="39"/>
      <c r="BAO63" s="39"/>
      <c r="BAP63" s="39"/>
      <c r="BAQ63" s="39"/>
      <c r="BAR63" s="39"/>
      <c r="BAS63" s="39"/>
      <c r="BAT63" s="39"/>
      <c r="BAU63" s="39"/>
      <c r="BAV63" s="39"/>
      <c r="BAW63" s="39"/>
      <c r="BAX63" s="39"/>
      <c r="BAY63" s="39"/>
      <c r="BAZ63" s="39"/>
      <c r="BBA63" s="39"/>
      <c r="BBB63" s="39"/>
      <c r="BBC63" s="39"/>
      <c r="BBD63" s="39"/>
      <c r="BBE63" s="39"/>
      <c r="BBF63" s="39"/>
      <c r="BBG63" s="39"/>
      <c r="BBH63" s="39"/>
      <c r="BBI63" s="39"/>
      <c r="BBJ63" s="39"/>
      <c r="BBK63" s="39"/>
      <c r="BBL63" s="39"/>
      <c r="BBM63" s="39"/>
      <c r="BBN63" s="39"/>
      <c r="BBO63" s="39"/>
      <c r="BBP63" s="39"/>
      <c r="BBQ63" s="39"/>
      <c r="BBR63" s="39"/>
      <c r="BBS63" s="39"/>
      <c r="BBT63" s="39"/>
      <c r="BBU63" s="39"/>
      <c r="BBV63" s="39"/>
      <c r="BBW63" s="39"/>
      <c r="BBX63" s="39"/>
      <c r="BBY63" s="39"/>
      <c r="BBZ63" s="39"/>
      <c r="BCA63" s="39"/>
      <c r="BCB63" s="39"/>
      <c r="BCC63" s="39"/>
      <c r="BCD63" s="39"/>
      <c r="BCE63" s="39"/>
      <c r="BCF63" s="39"/>
      <c r="BCG63" s="39"/>
      <c r="BCH63" s="39"/>
      <c r="BCI63" s="39"/>
      <c r="BCJ63" s="39"/>
      <c r="BCK63" s="39"/>
      <c r="BCL63" s="39"/>
      <c r="BCM63" s="39"/>
      <c r="BCN63" s="39"/>
      <c r="BCO63" s="39"/>
      <c r="BCP63" s="39"/>
      <c r="BCQ63" s="39"/>
      <c r="BCR63" s="39"/>
      <c r="BCS63" s="39"/>
      <c r="BCT63" s="39"/>
      <c r="BCU63" s="39"/>
      <c r="BCV63" s="39"/>
      <c r="BCW63" s="39"/>
      <c r="BCX63" s="39"/>
      <c r="BCY63" s="39"/>
      <c r="BCZ63" s="39"/>
      <c r="BDA63" s="39"/>
      <c r="BDB63" s="39"/>
      <c r="BDC63" s="39"/>
      <c r="BDD63" s="39"/>
      <c r="BDE63" s="39"/>
      <c r="BDF63" s="39"/>
      <c r="BDG63" s="39"/>
      <c r="BDH63" s="39"/>
      <c r="BDI63" s="39"/>
      <c r="BDJ63" s="39"/>
      <c r="BDK63" s="39"/>
      <c r="BDL63" s="39"/>
      <c r="BDM63" s="39"/>
      <c r="BDN63" s="39"/>
      <c r="BDO63" s="39"/>
      <c r="BDP63" s="39"/>
      <c r="BDQ63" s="39"/>
      <c r="BDR63" s="39"/>
      <c r="BDS63" s="39"/>
      <c r="BDT63" s="39"/>
      <c r="BDU63" s="39"/>
      <c r="BDV63" s="39"/>
      <c r="BDW63" s="39"/>
      <c r="BDX63" s="39"/>
      <c r="BDY63" s="39"/>
      <c r="BDZ63" s="39"/>
      <c r="BEA63" s="39"/>
      <c r="BEB63" s="39"/>
      <c r="BEC63" s="39"/>
      <c r="BED63" s="39"/>
      <c r="BEE63" s="39"/>
      <c r="BEF63" s="39"/>
      <c r="BEG63" s="39"/>
      <c r="BEH63" s="39"/>
      <c r="BEI63" s="39"/>
      <c r="BEJ63" s="39"/>
      <c r="BEK63" s="39"/>
      <c r="BEL63" s="39"/>
      <c r="BEM63" s="39"/>
      <c r="BEN63" s="39"/>
      <c r="BEO63" s="39"/>
      <c r="BEP63" s="39"/>
      <c r="BEQ63" s="39"/>
      <c r="BER63" s="39"/>
      <c r="BES63" s="39"/>
      <c r="BET63" s="39"/>
      <c r="BEU63" s="39"/>
      <c r="BEV63" s="39"/>
      <c r="BEW63" s="39"/>
      <c r="BEX63" s="39"/>
      <c r="BEY63" s="39"/>
      <c r="BEZ63" s="39"/>
      <c r="BFA63" s="39"/>
      <c r="BFB63" s="39"/>
      <c r="BFC63" s="39"/>
      <c r="BFD63" s="39"/>
      <c r="BFE63" s="39"/>
      <c r="BFF63" s="39"/>
      <c r="BFG63" s="39"/>
      <c r="BFH63" s="39"/>
      <c r="BFI63" s="39"/>
      <c r="BFJ63" s="39"/>
      <c r="BFK63" s="39"/>
      <c r="BFL63" s="39"/>
      <c r="BFM63" s="39"/>
      <c r="BFN63" s="39"/>
      <c r="BFO63" s="39"/>
      <c r="BFP63" s="39"/>
      <c r="BFQ63" s="39"/>
      <c r="BFR63" s="39"/>
      <c r="BFS63" s="39"/>
      <c r="BFT63" s="39"/>
      <c r="BFU63" s="39"/>
      <c r="BFV63" s="39"/>
      <c r="BFW63" s="39"/>
      <c r="BFX63" s="39"/>
      <c r="BFY63" s="39"/>
      <c r="BFZ63" s="39"/>
      <c r="BGA63" s="39"/>
      <c r="BGB63" s="39"/>
      <c r="BGC63" s="39"/>
      <c r="BGD63" s="39"/>
      <c r="BGE63" s="39"/>
      <c r="BGF63" s="39"/>
      <c r="BGG63" s="39"/>
      <c r="BGH63" s="39"/>
      <c r="BGI63" s="39"/>
      <c r="BGJ63" s="39"/>
      <c r="BGK63" s="39"/>
      <c r="BGL63" s="39"/>
      <c r="BGM63" s="39"/>
      <c r="BGN63" s="39"/>
      <c r="BGO63" s="39"/>
      <c r="BGP63" s="39"/>
      <c r="BGQ63" s="39"/>
      <c r="BGR63" s="39"/>
      <c r="BGS63" s="39"/>
      <c r="BGT63" s="39"/>
      <c r="BGU63" s="39"/>
      <c r="BGV63" s="39"/>
      <c r="BGW63" s="39"/>
      <c r="BGX63" s="39"/>
      <c r="BGY63" s="39"/>
      <c r="BGZ63" s="39"/>
      <c r="BHA63" s="39"/>
      <c r="BHB63" s="39"/>
      <c r="BHC63" s="39"/>
      <c r="BHD63" s="39"/>
      <c r="BHE63" s="39"/>
      <c r="BHF63" s="39"/>
      <c r="BHG63" s="39"/>
      <c r="BHH63" s="39"/>
      <c r="BHI63" s="39"/>
      <c r="BHJ63" s="39"/>
      <c r="BHK63" s="39"/>
      <c r="BHL63" s="39"/>
      <c r="BHM63" s="39"/>
      <c r="BHN63" s="39"/>
      <c r="BHO63" s="39"/>
      <c r="BHP63" s="39"/>
      <c r="BHQ63" s="39"/>
      <c r="BHR63" s="39"/>
      <c r="BHS63" s="39"/>
      <c r="BHT63" s="39"/>
      <c r="BHU63" s="39"/>
      <c r="BHV63" s="39"/>
      <c r="BHW63" s="39"/>
      <c r="BHX63" s="39"/>
      <c r="BHY63" s="39"/>
      <c r="BHZ63" s="39"/>
      <c r="BIA63" s="39"/>
      <c r="BIB63" s="39"/>
      <c r="BIC63" s="39"/>
      <c r="BID63" s="39"/>
      <c r="BIE63" s="39"/>
      <c r="BIF63" s="39"/>
      <c r="BIG63" s="39"/>
      <c r="BIH63" s="39"/>
      <c r="BII63" s="39"/>
      <c r="BIJ63" s="39"/>
      <c r="BIK63" s="39"/>
      <c r="BIL63" s="39"/>
      <c r="BIM63" s="39"/>
      <c r="BIN63" s="39"/>
      <c r="BIO63" s="39"/>
      <c r="BIP63" s="39"/>
      <c r="BIQ63" s="39"/>
      <c r="BIR63" s="39"/>
      <c r="BIS63" s="39"/>
      <c r="BIT63" s="39"/>
      <c r="BIU63" s="39"/>
      <c r="BIV63" s="39"/>
      <c r="BIW63" s="39"/>
      <c r="BIX63" s="39"/>
      <c r="BIY63" s="39"/>
      <c r="BIZ63" s="39"/>
      <c r="BJA63" s="39"/>
      <c r="BJB63" s="39"/>
      <c r="BJC63" s="39"/>
      <c r="BJD63" s="39"/>
      <c r="BJE63" s="39"/>
      <c r="BJF63" s="39"/>
      <c r="BJG63" s="39"/>
      <c r="BJH63" s="39"/>
      <c r="BJI63" s="39"/>
      <c r="BJJ63" s="39"/>
      <c r="BJK63" s="39"/>
      <c r="BJL63" s="39"/>
      <c r="BJM63" s="39"/>
      <c r="BJN63" s="39"/>
      <c r="BJO63" s="39"/>
      <c r="BJP63" s="39"/>
      <c r="BJQ63" s="39"/>
      <c r="BJR63" s="39"/>
      <c r="BJS63" s="39"/>
      <c r="BJT63" s="39"/>
      <c r="BJU63" s="39"/>
      <c r="BJV63" s="39"/>
      <c r="BJW63" s="39"/>
      <c r="BJX63" s="39"/>
      <c r="BJY63" s="39"/>
      <c r="BJZ63" s="39"/>
      <c r="BKA63" s="39"/>
      <c r="BKB63" s="39"/>
      <c r="BKC63" s="39"/>
      <c r="BKD63" s="39"/>
      <c r="BKE63" s="39"/>
      <c r="BKF63" s="39"/>
      <c r="BKG63" s="39"/>
      <c r="BKH63" s="39"/>
      <c r="BKI63" s="39"/>
      <c r="BKJ63" s="39"/>
      <c r="BKK63" s="39"/>
      <c r="BKL63" s="39"/>
      <c r="BKM63" s="39"/>
      <c r="BKN63" s="39"/>
      <c r="BKO63" s="39"/>
      <c r="BKP63" s="39"/>
      <c r="BKQ63" s="39"/>
      <c r="BKR63" s="39"/>
      <c r="BKS63" s="39"/>
      <c r="BKT63" s="39"/>
      <c r="BKU63" s="39"/>
      <c r="BKV63" s="39"/>
      <c r="BKW63" s="39"/>
      <c r="BKX63" s="39"/>
      <c r="BKY63" s="39"/>
      <c r="BKZ63" s="39"/>
      <c r="BLA63" s="39"/>
      <c r="BLB63" s="39"/>
      <c r="BLC63" s="39"/>
      <c r="BLD63" s="39"/>
      <c r="BLE63" s="39"/>
      <c r="BLF63" s="39"/>
      <c r="BLG63" s="39"/>
      <c r="BLH63" s="39"/>
      <c r="BLI63" s="39"/>
      <c r="BLJ63" s="39"/>
      <c r="BLK63" s="39"/>
      <c r="BLL63" s="39"/>
      <c r="BLM63" s="39"/>
      <c r="BLN63" s="39"/>
      <c r="BLO63" s="39"/>
      <c r="BLP63" s="39"/>
      <c r="BLQ63" s="39"/>
      <c r="BLR63" s="39"/>
      <c r="BLS63" s="39"/>
      <c r="BLT63" s="39"/>
      <c r="BLU63" s="39"/>
      <c r="BLV63" s="39"/>
      <c r="BLW63" s="39"/>
      <c r="BLX63" s="39"/>
      <c r="BLY63" s="39"/>
      <c r="BLZ63" s="39"/>
      <c r="BMA63" s="39"/>
      <c r="BMB63" s="39"/>
      <c r="BMC63" s="39"/>
      <c r="BMD63" s="39"/>
      <c r="BME63" s="39"/>
      <c r="BMF63" s="39"/>
      <c r="BMG63" s="39"/>
      <c r="BMH63" s="39"/>
      <c r="BMI63" s="39"/>
      <c r="BMJ63" s="39"/>
      <c r="BMK63" s="39"/>
      <c r="BML63" s="39"/>
      <c r="BMM63" s="39"/>
      <c r="BMN63" s="39"/>
      <c r="BMO63" s="39"/>
      <c r="BMP63" s="39"/>
      <c r="BMQ63" s="39"/>
      <c r="BMR63" s="39"/>
      <c r="BMS63" s="39"/>
      <c r="BMT63" s="39"/>
      <c r="BMU63" s="39"/>
      <c r="BMV63" s="39"/>
      <c r="BMW63" s="39"/>
      <c r="BMX63" s="39"/>
      <c r="BMY63" s="39"/>
      <c r="BMZ63" s="39"/>
      <c r="BNA63" s="39"/>
      <c r="BNB63" s="39"/>
      <c r="BNC63" s="39"/>
      <c r="BND63" s="39"/>
      <c r="BNE63" s="39"/>
      <c r="BNF63" s="39"/>
      <c r="BNG63" s="39"/>
      <c r="BNH63" s="39"/>
      <c r="BNI63" s="39"/>
      <c r="BNJ63" s="39"/>
      <c r="BNK63" s="39"/>
      <c r="BNL63" s="39"/>
      <c r="BNM63" s="39"/>
      <c r="BNN63" s="39"/>
      <c r="BNO63" s="39"/>
      <c r="BNP63" s="39"/>
      <c r="BNQ63" s="39"/>
      <c r="BNR63" s="39"/>
      <c r="BNS63" s="39"/>
      <c r="BNT63" s="39"/>
      <c r="BNU63" s="39"/>
      <c r="BNV63" s="39"/>
      <c r="BNW63" s="39"/>
      <c r="BNX63" s="39"/>
      <c r="BNY63" s="39"/>
      <c r="BNZ63" s="39"/>
      <c r="BOA63" s="39"/>
      <c r="BOB63" s="39"/>
      <c r="BOC63" s="39"/>
      <c r="BOD63" s="39"/>
      <c r="BOE63" s="39"/>
      <c r="BOF63" s="39"/>
      <c r="BOG63" s="39"/>
      <c r="BOH63" s="39"/>
      <c r="BOI63" s="39"/>
      <c r="BOJ63" s="39"/>
      <c r="BOK63" s="39"/>
      <c r="BOL63" s="39"/>
      <c r="BOM63" s="39"/>
      <c r="BON63" s="39"/>
      <c r="BOO63" s="39"/>
      <c r="BOP63" s="39"/>
      <c r="BOQ63" s="39"/>
      <c r="BOR63" s="39"/>
      <c r="BOS63" s="39"/>
      <c r="BOT63" s="39"/>
      <c r="BOU63" s="39"/>
      <c r="BOV63" s="39"/>
      <c r="BOW63" s="39"/>
      <c r="BOX63" s="39"/>
      <c r="BOY63" s="39"/>
      <c r="BOZ63" s="39"/>
      <c r="BPA63" s="39"/>
      <c r="BPB63" s="39"/>
      <c r="BPC63" s="39"/>
      <c r="BPD63" s="39"/>
      <c r="BPE63" s="39"/>
      <c r="BPF63" s="39"/>
      <c r="BPG63" s="39"/>
      <c r="BPH63" s="39"/>
      <c r="BPI63" s="39"/>
      <c r="BPJ63" s="39"/>
      <c r="BPK63" s="39"/>
      <c r="BPL63" s="39"/>
      <c r="BPM63" s="39"/>
      <c r="BPN63" s="39"/>
      <c r="BPO63" s="39"/>
      <c r="BPP63" s="39"/>
      <c r="BPQ63" s="39"/>
      <c r="BPR63" s="39"/>
      <c r="BPS63" s="39"/>
      <c r="BPT63" s="39"/>
      <c r="BPU63" s="39"/>
      <c r="BPV63" s="39"/>
      <c r="BPW63" s="39"/>
      <c r="BPX63" s="39"/>
      <c r="BPY63" s="39"/>
      <c r="BPZ63" s="39"/>
      <c r="BQA63" s="39"/>
      <c r="BQB63" s="39"/>
      <c r="BQC63" s="39"/>
      <c r="BQD63" s="39"/>
      <c r="BQE63" s="39"/>
      <c r="BQF63" s="39"/>
      <c r="BQG63" s="39"/>
      <c r="BQH63" s="39"/>
      <c r="BQI63" s="39"/>
      <c r="BQJ63" s="39"/>
      <c r="BQK63" s="39"/>
      <c r="BQL63" s="39"/>
      <c r="BQM63" s="39"/>
      <c r="BQN63" s="39"/>
      <c r="BQO63" s="39"/>
      <c r="BQP63" s="39"/>
      <c r="BQQ63" s="39"/>
      <c r="BQR63" s="39"/>
      <c r="BQS63" s="39"/>
      <c r="BQT63" s="39"/>
      <c r="BQU63" s="39"/>
      <c r="BQV63" s="39"/>
      <c r="BQW63" s="39"/>
      <c r="BQX63" s="39"/>
      <c r="BQY63" s="39"/>
      <c r="BQZ63" s="39"/>
      <c r="BRA63" s="39"/>
      <c r="BRB63" s="39"/>
      <c r="BRC63" s="39"/>
      <c r="BRD63" s="39"/>
      <c r="BRE63" s="39"/>
      <c r="BRF63" s="39"/>
      <c r="BRG63" s="39"/>
      <c r="BRH63" s="39"/>
      <c r="BRI63" s="39"/>
      <c r="BRJ63" s="39"/>
      <c r="BRK63" s="39"/>
      <c r="BRL63" s="39"/>
      <c r="BRM63" s="39"/>
      <c r="BRN63" s="39"/>
      <c r="BRO63" s="39"/>
      <c r="BRP63" s="39"/>
      <c r="BRQ63" s="39"/>
      <c r="BRR63" s="39"/>
      <c r="BRS63" s="39"/>
      <c r="BRT63" s="39"/>
      <c r="BRU63" s="39"/>
      <c r="BRV63" s="39"/>
      <c r="BRW63" s="39"/>
      <c r="BRX63" s="39"/>
      <c r="BRY63" s="39"/>
      <c r="BRZ63" s="39"/>
      <c r="BSA63" s="39"/>
      <c r="BSB63" s="39"/>
      <c r="BSC63" s="39"/>
      <c r="BSD63" s="39"/>
      <c r="BSE63" s="39"/>
      <c r="BSF63" s="39"/>
      <c r="BSG63" s="39"/>
      <c r="BSH63" s="39"/>
      <c r="BSI63" s="39"/>
      <c r="BSJ63" s="39"/>
      <c r="BSK63" s="39"/>
      <c r="BSL63" s="39"/>
      <c r="BSM63" s="39"/>
      <c r="BSN63" s="39"/>
      <c r="BSO63" s="39"/>
      <c r="BSP63" s="39"/>
      <c r="BSQ63" s="39"/>
      <c r="BSR63" s="39"/>
      <c r="BSS63" s="39"/>
      <c r="BST63" s="39"/>
      <c r="BSU63" s="39"/>
      <c r="BSV63" s="39"/>
      <c r="BSW63" s="39"/>
      <c r="BSX63" s="39"/>
      <c r="BSY63" s="39"/>
      <c r="BSZ63" s="39"/>
      <c r="BTA63" s="39"/>
      <c r="BTB63" s="39"/>
      <c r="BTC63" s="39"/>
      <c r="BTD63" s="39"/>
      <c r="BTE63" s="39"/>
      <c r="BTF63" s="39"/>
      <c r="BTG63" s="39"/>
      <c r="BTH63" s="39"/>
      <c r="BTI63" s="39"/>
      <c r="BTJ63" s="39"/>
      <c r="BTK63" s="39"/>
      <c r="BTL63" s="39"/>
      <c r="BTM63" s="39"/>
      <c r="BTN63" s="39"/>
      <c r="BTO63" s="39"/>
      <c r="BTP63" s="39"/>
      <c r="BTQ63" s="39"/>
      <c r="BTR63" s="39"/>
      <c r="BTS63" s="39"/>
      <c r="BTT63" s="39"/>
      <c r="BTU63" s="39"/>
      <c r="BTV63" s="39"/>
      <c r="BTW63" s="39"/>
      <c r="BTX63" s="39"/>
      <c r="BTY63" s="39"/>
      <c r="BTZ63" s="39"/>
      <c r="BUA63" s="39"/>
      <c r="BUB63" s="39"/>
      <c r="BUC63" s="39"/>
      <c r="BUD63" s="39"/>
      <c r="BUE63" s="39"/>
      <c r="BUF63" s="39"/>
      <c r="BUG63" s="39"/>
      <c r="BUH63" s="39"/>
      <c r="BUI63" s="39"/>
      <c r="BUJ63" s="39"/>
      <c r="BUK63" s="39"/>
      <c r="BUL63" s="39"/>
      <c r="BUM63" s="39"/>
      <c r="BUN63" s="39"/>
      <c r="BUO63" s="39"/>
      <c r="BUP63" s="39"/>
      <c r="BUQ63" s="39"/>
      <c r="BUR63" s="39"/>
      <c r="BUS63" s="39"/>
      <c r="BUT63" s="39"/>
      <c r="BUU63" s="39"/>
      <c r="BUV63" s="39"/>
      <c r="BUW63" s="39"/>
      <c r="BUX63" s="39"/>
      <c r="BUY63" s="39"/>
      <c r="BUZ63" s="39"/>
      <c r="BVA63" s="39"/>
      <c r="BVB63" s="39"/>
      <c r="BVC63" s="39"/>
      <c r="BVD63" s="39"/>
      <c r="BVE63" s="39"/>
      <c r="BVF63" s="39"/>
      <c r="BVG63" s="39"/>
      <c r="BVH63" s="39"/>
      <c r="BVI63" s="39"/>
      <c r="BVJ63" s="39"/>
      <c r="BVK63" s="39"/>
      <c r="BVL63" s="39"/>
      <c r="BVM63" s="39"/>
      <c r="BVN63" s="39"/>
      <c r="BVO63" s="39"/>
      <c r="BVP63" s="39"/>
      <c r="BVQ63" s="39"/>
      <c r="BVR63" s="39"/>
      <c r="BVS63" s="39"/>
      <c r="BVT63" s="39"/>
      <c r="BVU63" s="39"/>
      <c r="BVV63" s="39"/>
      <c r="BVW63" s="39"/>
      <c r="BVX63" s="39"/>
      <c r="BVY63" s="39"/>
      <c r="BVZ63" s="39"/>
      <c r="BWA63" s="39"/>
      <c r="BWB63" s="39"/>
      <c r="BWC63" s="39"/>
      <c r="BWD63" s="39"/>
      <c r="BWE63" s="39"/>
      <c r="BWF63" s="39"/>
      <c r="BWG63" s="39"/>
      <c r="BWH63" s="39"/>
      <c r="BWI63" s="39"/>
      <c r="BWJ63" s="39"/>
      <c r="BWK63" s="39"/>
      <c r="BWL63" s="39"/>
      <c r="BWM63" s="39"/>
      <c r="BWN63" s="39"/>
      <c r="BWO63" s="39"/>
      <c r="BWP63" s="39"/>
      <c r="BWQ63" s="39"/>
      <c r="BWR63" s="39"/>
      <c r="BWS63" s="39"/>
      <c r="BWT63" s="39"/>
      <c r="BWU63" s="39"/>
      <c r="BWV63" s="39"/>
      <c r="BWW63" s="39"/>
      <c r="BWX63" s="39"/>
      <c r="BWY63" s="39"/>
      <c r="BWZ63" s="39"/>
      <c r="BXA63" s="39"/>
      <c r="BXB63" s="39"/>
      <c r="BXC63" s="39"/>
      <c r="BXD63" s="39"/>
      <c r="BXE63" s="39"/>
      <c r="BXF63" s="39"/>
      <c r="BXG63" s="39"/>
      <c r="BXH63" s="39"/>
      <c r="BXI63" s="39"/>
      <c r="BXJ63" s="39"/>
      <c r="BXK63" s="39"/>
      <c r="BXL63" s="39"/>
      <c r="BXM63" s="39"/>
      <c r="BXN63" s="39"/>
      <c r="BXO63" s="39"/>
      <c r="BXP63" s="39"/>
      <c r="BXQ63" s="39"/>
      <c r="BXR63" s="39"/>
      <c r="BXS63" s="39"/>
      <c r="BXT63" s="39"/>
      <c r="BXU63" s="39"/>
      <c r="BXV63" s="39"/>
      <c r="BXW63" s="39"/>
      <c r="BXX63" s="39"/>
      <c r="BXY63" s="39"/>
      <c r="BXZ63" s="39"/>
      <c r="BYA63" s="39"/>
      <c r="BYB63" s="39"/>
      <c r="BYC63" s="39"/>
      <c r="BYD63" s="39"/>
      <c r="BYE63" s="39"/>
      <c r="BYF63" s="39"/>
      <c r="BYG63" s="39"/>
      <c r="BYH63" s="39"/>
      <c r="BYI63" s="39"/>
      <c r="BYJ63" s="39"/>
      <c r="BYK63" s="39"/>
      <c r="BYL63" s="39"/>
      <c r="BYM63" s="39"/>
      <c r="BYN63" s="39"/>
      <c r="BYO63" s="39"/>
      <c r="BYP63" s="39"/>
      <c r="BYQ63" s="39"/>
      <c r="BYR63" s="39"/>
      <c r="BYS63" s="39"/>
      <c r="BYT63" s="39"/>
      <c r="BYU63" s="39"/>
      <c r="BYV63" s="39"/>
      <c r="BYW63" s="39"/>
      <c r="BYX63" s="39"/>
      <c r="BYY63" s="39"/>
      <c r="BYZ63" s="39"/>
      <c r="BZA63" s="39"/>
      <c r="BZB63" s="39"/>
      <c r="BZC63" s="39"/>
      <c r="BZD63" s="39"/>
      <c r="BZE63" s="39"/>
      <c r="BZF63" s="39"/>
      <c r="BZG63" s="39"/>
      <c r="BZH63" s="39"/>
      <c r="BZI63" s="39"/>
      <c r="BZJ63" s="39"/>
      <c r="BZK63" s="39"/>
      <c r="BZL63" s="39"/>
      <c r="BZM63" s="39"/>
      <c r="BZN63" s="39"/>
      <c r="BZO63" s="39"/>
      <c r="BZP63" s="39"/>
      <c r="BZQ63" s="39"/>
      <c r="BZR63" s="39"/>
      <c r="BZS63" s="39"/>
      <c r="BZT63" s="39"/>
      <c r="BZU63" s="39"/>
      <c r="BZV63" s="39"/>
      <c r="BZW63" s="39"/>
      <c r="BZX63" s="39"/>
      <c r="BZY63" s="39"/>
      <c r="BZZ63" s="39"/>
      <c r="CAA63" s="39"/>
      <c r="CAB63" s="39"/>
      <c r="CAC63" s="39"/>
      <c r="CAD63" s="39"/>
      <c r="CAE63" s="39"/>
      <c r="CAF63" s="39"/>
      <c r="CAG63" s="39"/>
      <c r="CAH63" s="39"/>
      <c r="CAI63" s="39"/>
      <c r="CAJ63" s="39"/>
      <c r="CAK63" s="39"/>
      <c r="CAL63" s="39"/>
      <c r="CAM63" s="39"/>
      <c r="CAN63" s="39"/>
      <c r="CAO63" s="39"/>
      <c r="CAP63" s="39"/>
      <c r="CAQ63" s="39"/>
      <c r="CAR63" s="39"/>
      <c r="CAS63" s="39"/>
      <c r="CAT63" s="39"/>
      <c r="CAU63" s="39"/>
      <c r="CAV63" s="39"/>
      <c r="CAW63" s="39"/>
      <c r="CAX63" s="39"/>
      <c r="CAY63" s="39"/>
      <c r="CAZ63" s="39"/>
      <c r="CBA63" s="39"/>
      <c r="CBB63" s="39"/>
      <c r="CBC63" s="39"/>
      <c r="CBD63" s="39"/>
      <c r="CBE63" s="39"/>
      <c r="CBF63" s="39"/>
      <c r="CBG63" s="39"/>
      <c r="CBH63" s="39"/>
      <c r="CBI63" s="39"/>
      <c r="CBJ63" s="39"/>
      <c r="CBK63" s="39"/>
      <c r="CBL63" s="39"/>
      <c r="CBM63" s="39"/>
      <c r="CBN63" s="39"/>
      <c r="CBO63" s="39"/>
      <c r="CBP63" s="39"/>
      <c r="CBQ63" s="39"/>
      <c r="CBR63" s="39"/>
      <c r="CBS63" s="39"/>
      <c r="CBT63" s="39"/>
      <c r="CBU63" s="39"/>
      <c r="CBV63" s="39"/>
      <c r="CBW63" s="39"/>
      <c r="CBX63" s="39"/>
      <c r="CBY63" s="39"/>
      <c r="CBZ63" s="39"/>
      <c r="CCA63" s="39"/>
      <c r="CCB63" s="39"/>
      <c r="CCC63" s="39"/>
      <c r="CCD63" s="39"/>
      <c r="CCE63" s="39"/>
      <c r="CCF63" s="39"/>
      <c r="CCG63" s="39"/>
      <c r="CCH63" s="39"/>
      <c r="CCI63" s="39"/>
      <c r="CCJ63" s="39"/>
      <c r="CCK63" s="39"/>
      <c r="CCL63" s="39"/>
      <c r="CCM63" s="39"/>
      <c r="CCN63" s="39"/>
      <c r="CCO63" s="39"/>
      <c r="CCP63" s="39"/>
      <c r="CCQ63" s="39"/>
      <c r="CCR63" s="39"/>
      <c r="CCS63" s="39"/>
      <c r="CCT63" s="39"/>
      <c r="CCU63" s="39"/>
      <c r="CCV63" s="39"/>
      <c r="CCW63" s="39"/>
      <c r="CCX63" s="39"/>
      <c r="CCY63" s="39"/>
      <c r="CCZ63" s="39"/>
      <c r="CDA63" s="39"/>
      <c r="CDB63" s="39"/>
      <c r="CDC63" s="39"/>
      <c r="CDD63" s="39"/>
      <c r="CDE63" s="39"/>
      <c r="CDF63" s="39"/>
      <c r="CDG63" s="39"/>
      <c r="CDH63" s="39"/>
      <c r="CDI63" s="39"/>
      <c r="CDJ63" s="39"/>
      <c r="CDK63" s="39"/>
      <c r="CDL63" s="39"/>
      <c r="CDM63" s="39"/>
      <c r="CDN63" s="39"/>
      <c r="CDO63" s="39"/>
      <c r="CDP63" s="39"/>
      <c r="CDQ63" s="39"/>
      <c r="CDR63" s="39"/>
      <c r="CDS63" s="39"/>
      <c r="CDT63" s="39"/>
      <c r="CDU63" s="39"/>
      <c r="CDV63" s="39"/>
      <c r="CDW63" s="39"/>
      <c r="CDX63" s="39"/>
      <c r="CDY63" s="39"/>
      <c r="CDZ63" s="39"/>
      <c r="CEA63" s="39"/>
      <c r="CEB63" s="39"/>
      <c r="CEC63" s="39"/>
      <c r="CED63" s="39"/>
      <c r="CEE63" s="39"/>
      <c r="CEF63" s="39"/>
      <c r="CEG63" s="39"/>
      <c r="CEH63" s="39"/>
      <c r="CEI63" s="39"/>
      <c r="CEJ63" s="39"/>
      <c r="CEK63" s="39"/>
      <c r="CEL63" s="39"/>
      <c r="CEM63" s="39"/>
      <c r="CEN63" s="39"/>
      <c r="CEO63" s="39"/>
      <c r="CEP63" s="39"/>
      <c r="CEQ63" s="39"/>
      <c r="CER63" s="39"/>
      <c r="CES63" s="39"/>
      <c r="CET63" s="39"/>
      <c r="CEU63" s="39"/>
      <c r="CEV63" s="39"/>
      <c r="CEW63" s="39"/>
      <c r="CEX63" s="39"/>
      <c r="CEY63" s="39"/>
      <c r="CEZ63" s="39"/>
      <c r="CFA63" s="39"/>
      <c r="CFB63" s="39"/>
      <c r="CFC63" s="39"/>
      <c r="CFD63" s="39"/>
      <c r="CFE63" s="39"/>
      <c r="CFF63" s="39"/>
      <c r="CFG63" s="39"/>
      <c r="CFH63" s="39"/>
      <c r="CFI63" s="39"/>
      <c r="CFJ63" s="39"/>
      <c r="CFK63" s="39"/>
      <c r="CFL63" s="39"/>
      <c r="CFM63" s="39"/>
      <c r="CFN63" s="39"/>
      <c r="CFO63" s="39"/>
      <c r="CFP63" s="39"/>
      <c r="CFQ63" s="39"/>
      <c r="CFR63" s="39"/>
      <c r="CFS63" s="39"/>
      <c r="CFT63" s="39"/>
      <c r="CFU63" s="39"/>
      <c r="CFV63" s="39"/>
      <c r="CFW63" s="39"/>
      <c r="CFX63" s="39"/>
      <c r="CFY63" s="39"/>
      <c r="CFZ63" s="39"/>
      <c r="CGA63" s="39"/>
      <c r="CGB63" s="39"/>
      <c r="CGC63" s="39"/>
      <c r="CGD63" s="39"/>
      <c r="CGE63" s="39"/>
      <c r="CGF63" s="39"/>
      <c r="CGG63" s="39"/>
      <c r="CGH63" s="39"/>
      <c r="CGI63" s="39"/>
      <c r="CGJ63" s="39"/>
      <c r="CGK63" s="39"/>
      <c r="CGL63" s="39"/>
      <c r="CGM63" s="39"/>
      <c r="CGN63" s="39"/>
      <c r="CGO63" s="39"/>
      <c r="CGP63" s="39"/>
      <c r="CGQ63" s="39"/>
      <c r="CGR63" s="39"/>
      <c r="CGS63" s="39"/>
      <c r="CGT63" s="39"/>
      <c r="CGU63" s="39"/>
      <c r="CGV63" s="39"/>
      <c r="CGW63" s="39"/>
      <c r="CGX63" s="39"/>
      <c r="CGY63" s="39"/>
      <c r="CGZ63" s="39"/>
      <c r="CHA63" s="39"/>
      <c r="CHB63" s="39"/>
      <c r="CHC63" s="39"/>
      <c r="CHD63" s="39"/>
      <c r="CHE63" s="39"/>
      <c r="CHF63" s="39"/>
      <c r="CHG63" s="39"/>
      <c r="CHH63" s="39"/>
      <c r="CHI63" s="39"/>
      <c r="CHJ63" s="39"/>
      <c r="CHK63" s="39"/>
      <c r="CHL63" s="39"/>
      <c r="CHM63" s="39"/>
      <c r="CHN63" s="39"/>
      <c r="CHO63" s="39"/>
      <c r="CHP63" s="39"/>
      <c r="CHQ63" s="39"/>
      <c r="CHR63" s="39"/>
      <c r="CHS63" s="39"/>
      <c r="CHT63" s="39"/>
      <c r="CHU63" s="39"/>
      <c r="CHV63" s="39"/>
      <c r="CHW63" s="39"/>
      <c r="CHX63" s="39"/>
      <c r="CHY63" s="39"/>
      <c r="CHZ63" s="39"/>
      <c r="CIA63" s="39"/>
      <c r="CIB63" s="39"/>
      <c r="CIC63" s="39"/>
      <c r="CID63" s="39"/>
      <c r="CIE63" s="39"/>
      <c r="CIF63" s="39"/>
      <c r="CIG63" s="39"/>
      <c r="CIH63" s="39"/>
      <c r="CII63" s="39"/>
      <c r="CIJ63" s="39"/>
      <c r="CIK63" s="39"/>
      <c r="CIL63" s="39"/>
      <c r="CIM63" s="39"/>
      <c r="CIN63" s="39"/>
      <c r="CIO63" s="39"/>
      <c r="CIP63" s="39"/>
      <c r="CIQ63" s="39"/>
      <c r="CIR63" s="39"/>
      <c r="CIS63" s="39"/>
      <c r="CIT63" s="39"/>
      <c r="CIU63" s="39"/>
      <c r="CIV63" s="39"/>
      <c r="CIW63" s="39"/>
      <c r="CIX63" s="39"/>
      <c r="CIY63" s="39"/>
      <c r="CIZ63" s="39"/>
      <c r="CJA63" s="39"/>
      <c r="CJB63" s="39"/>
      <c r="CJC63" s="39"/>
      <c r="CJD63" s="39"/>
      <c r="CJE63" s="39"/>
      <c r="CJF63" s="39"/>
      <c r="CJG63" s="39"/>
      <c r="CJH63" s="39"/>
      <c r="CJI63" s="39"/>
      <c r="CJJ63" s="39"/>
      <c r="CJK63" s="39"/>
      <c r="CJL63" s="39"/>
      <c r="CJM63" s="39"/>
      <c r="CJN63" s="39"/>
      <c r="CJO63" s="39"/>
      <c r="CJP63" s="39"/>
      <c r="CJQ63" s="39"/>
      <c r="CJR63" s="39"/>
      <c r="CJS63" s="39"/>
      <c r="CJT63" s="39"/>
      <c r="CJU63" s="39"/>
      <c r="CJV63" s="39"/>
      <c r="CJW63" s="39"/>
      <c r="CJX63" s="39"/>
      <c r="CJY63" s="39"/>
      <c r="CJZ63" s="39"/>
      <c r="CKA63" s="39"/>
      <c r="CKB63" s="39"/>
      <c r="CKC63" s="39"/>
      <c r="CKD63" s="39"/>
      <c r="CKE63" s="39"/>
      <c r="CKF63" s="39"/>
      <c r="CKG63" s="39"/>
      <c r="CKH63" s="39"/>
      <c r="CKI63" s="39"/>
      <c r="CKJ63" s="39"/>
      <c r="CKK63" s="39"/>
      <c r="CKL63" s="39"/>
      <c r="CKM63" s="39"/>
      <c r="CKN63" s="39"/>
      <c r="CKO63" s="39"/>
      <c r="CKP63" s="39"/>
      <c r="CKQ63" s="39"/>
      <c r="CKR63" s="39"/>
      <c r="CKS63" s="39"/>
      <c r="CKT63" s="39"/>
      <c r="CKU63" s="39"/>
      <c r="CKV63" s="39"/>
      <c r="CKW63" s="39"/>
      <c r="CKX63" s="39"/>
      <c r="CKY63" s="39"/>
      <c r="CKZ63" s="39"/>
      <c r="CLA63" s="39"/>
      <c r="CLB63" s="39"/>
      <c r="CLC63" s="39"/>
      <c r="CLD63" s="39"/>
      <c r="CLE63" s="39"/>
      <c r="CLF63" s="39"/>
      <c r="CLG63" s="39"/>
      <c r="CLH63" s="39"/>
      <c r="CLI63" s="39"/>
      <c r="CLJ63" s="39"/>
      <c r="CLK63" s="39"/>
      <c r="CLL63" s="39"/>
      <c r="CLM63" s="39"/>
      <c r="CLN63" s="39"/>
      <c r="CLO63" s="39"/>
      <c r="CLP63" s="39"/>
      <c r="CLQ63" s="39"/>
      <c r="CLR63" s="39"/>
      <c r="CLS63" s="39"/>
      <c r="CLT63" s="39"/>
      <c r="CLU63" s="39"/>
      <c r="CLV63" s="39"/>
      <c r="CLW63" s="39"/>
      <c r="CLX63" s="39"/>
      <c r="CLY63" s="39"/>
      <c r="CLZ63" s="39"/>
      <c r="CMA63" s="39"/>
      <c r="CMB63" s="39"/>
      <c r="CMC63" s="39"/>
      <c r="CMD63" s="39"/>
      <c r="CME63" s="39"/>
      <c r="CMF63" s="39"/>
      <c r="CMG63" s="39"/>
      <c r="CMH63" s="39"/>
      <c r="CMI63" s="39"/>
      <c r="CMJ63" s="39"/>
      <c r="CMK63" s="39"/>
      <c r="CML63" s="39"/>
      <c r="CMM63" s="39"/>
      <c r="CMN63" s="39"/>
      <c r="CMO63" s="39"/>
      <c r="CMP63" s="39"/>
      <c r="CMQ63" s="39"/>
      <c r="CMR63" s="39"/>
      <c r="CMS63" s="39"/>
      <c r="CMT63" s="39"/>
      <c r="CMU63" s="39"/>
      <c r="CMV63" s="39"/>
      <c r="CMW63" s="39"/>
      <c r="CMX63" s="39"/>
      <c r="CMY63" s="39"/>
      <c r="CMZ63" s="39"/>
      <c r="CNA63" s="39"/>
      <c r="CNB63" s="39"/>
      <c r="CNC63" s="39"/>
      <c r="CND63" s="39"/>
      <c r="CNE63" s="39"/>
      <c r="CNF63" s="39"/>
      <c r="CNG63" s="39"/>
      <c r="CNH63" s="39"/>
      <c r="CNI63" s="39"/>
      <c r="CNJ63" s="39"/>
      <c r="CNK63" s="39"/>
      <c r="CNL63" s="39"/>
      <c r="CNM63" s="39"/>
      <c r="CNN63" s="39"/>
      <c r="CNO63" s="39"/>
      <c r="CNP63" s="39"/>
      <c r="CNQ63" s="39"/>
      <c r="CNR63" s="39"/>
      <c r="CNS63" s="39"/>
      <c r="CNT63" s="39"/>
      <c r="CNU63" s="39"/>
      <c r="CNV63" s="39"/>
      <c r="CNW63" s="39"/>
      <c r="CNX63" s="39"/>
      <c r="CNY63" s="39"/>
      <c r="CNZ63" s="39"/>
      <c r="COA63" s="39"/>
      <c r="COB63" s="39"/>
      <c r="COC63" s="39"/>
      <c r="COD63" s="39"/>
      <c r="COE63" s="39"/>
      <c r="COF63" s="39"/>
      <c r="COG63" s="39"/>
      <c r="COH63" s="39"/>
      <c r="COI63" s="39"/>
      <c r="COJ63" s="39"/>
      <c r="COK63" s="39"/>
      <c r="COL63" s="39"/>
      <c r="COM63" s="39"/>
      <c r="CON63" s="39"/>
      <c r="COO63" s="39"/>
      <c r="COP63" s="39"/>
      <c r="COQ63" s="39"/>
      <c r="COR63" s="39"/>
      <c r="COS63" s="39"/>
      <c r="COT63" s="39"/>
      <c r="COU63" s="39"/>
      <c r="COV63" s="39"/>
      <c r="COW63" s="39"/>
      <c r="COX63" s="39"/>
      <c r="COY63" s="39"/>
      <c r="COZ63" s="39"/>
      <c r="CPA63" s="39"/>
      <c r="CPB63" s="39"/>
      <c r="CPC63" s="39"/>
      <c r="CPD63" s="39"/>
      <c r="CPE63" s="39"/>
      <c r="CPF63" s="39"/>
      <c r="CPG63" s="39"/>
      <c r="CPH63" s="39"/>
      <c r="CPI63" s="39"/>
      <c r="CPJ63" s="39"/>
      <c r="CPK63" s="39"/>
      <c r="CPL63" s="39"/>
      <c r="CPM63" s="39"/>
      <c r="CPN63" s="39"/>
      <c r="CPO63" s="39"/>
      <c r="CPP63" s="39"/>
      <c r="CPQ63" s="39"/>
      <c r="CPR63" s="39"/>
      <c r="CPS63" s="39"/>
      <c r="CPT63" s="39"/>
      <c r="CPU63" s="39"/>
      <c r="CPV63" s="39"/>
      <c r="CPW63" s="39"/>
      <c r="CPX63" s="39"/>
      <c r="CPY63" s="39"/>
      <c r="CPZ63" s="39"/>
      <c r="CQA63" s="39"/>
      <c r="CQB63" s="39"/>
      <c r="CQC63" s="39"/>
      <c r="CQD63" s="39"/>
      <c r="CQE63" s="39"/>
      <c r="CQF63" s="39"/>
      <c r="CQG63" s="39"/>
      <c r="CQH63" s="39"/>
      <c r="CQI63" s="39"/>
      <c r="CQJ63" s="39"/>
      <c r="CQK63" s="39"/>
      <c r="CQL63" s="39"/>
      <c r="CQM63" s="39"/>
      <c r="CQN63" s="39"/>
      <c r="CQO63" s="39"/>
      <c r="CQP63" s="39"/>
      <c r="CQQ63" s="39"/>
      <c r="CQR63" s="39"/>
      <c r="CQS63" s="39"/>
      <c r="CQT63" s="39"/>
      <c r="CQU63" s="39"/>
      <c r="CQV63" s="39"/>
      <c r="CQW63" s="39"/>
      <c r="CQX63" s="39"/>
      <c r="CQY63" s="39"/>
      <c r="CQZ63" s="39"/>
      <c r="CRA63" s="39"/>
      <c r="CRB63" s="39"/>
      <c r="CRC63" s="39"/>
      <c r="CRD63" s="39"/>
      <c r="CRE63" s="39"/>
      <c r="CRF63" s="39"/>
      <c r="CRG63" s="39"/>
      <c r="CRH63" s="39"/>
      <c r="CRI63" s="39"/>
      <c r="CRJ63" s="39"/>
      <c r="CRK63" s="39"/>
      <c r="CRL63" s="39"/>
      <c r="CRM63" s="39"/>
      <c r="CRN63" s="39"/>
      <c r="CRO63" s="39"/>
      <c r="CRP63" s="39"/>
      <c r="CRQ63" s="39"/>
      <c r="CRR63" s="39"/>
      <c r="CRS63" s="39"/>
      <c r="CRT63" s="39"/>
      <c r="CRU63" s="39"/>
      <c r="CRV63" s="39"/>
      <c r="CRW63" s="39"/>
      <c r="CRX63" s="39"/>
      <c r="CRY63" s="39"/>
      <c r="CRZ63" s="39"/>
      <c r="CSA63" s="39"/>
      <c r="CSB63" s="39"/>
      <c r="CSC63" s="39"/>
      <c r="CSD63" s="39"/>
      <c r="CSE63" s="39"/>
      <c r="CSF63" s="39"/>
      <c r="CSG63" s="39"/>
      <c r="CSH63" s="39"/>
      <c r="CSI63" s="39"/>
      <c r="CSJ63" s="39"/>
      <c r="CSK63" s="39"/>
      <c r="CSL63" s="39"/>
      <c r="CSM63" s="39"/>
      <c r="CSN63" s="39"/>
      <c r="CSO63" s="39"/>
      <c r="CSP63" s="39"/>
      <c r="CSQ63" s="39"/>
      <c r="CSR63" s="39"/>
      <c r="CSS63" s="39"/>
      <c r="CST63" s="39"/>
      <c r="CSU63" s="39"/>
      <c r="CSV63" s="39"/>
      <c r="CSW63" s="39"/>
      <c r="CSX63" s="39"/>
      <c r="CSY63" s="39"/>
      <c r="CSZ63" s="39"/>
      <c r="CTA63" s="39"/>
      <c r="CTB63" s="39"/>
      <c r="CTC63" s="39"/>
      <c r="CTD63" s="39"/>
      <c r="CTE63" s="39"/>
      <c r="CTF63" s="39"/>
      <c r="CTG63" s="39"/>
      <c r="CTH63" s="39"/>
      <c r="CTI63" s="39"/>
      <c r="CTJ63" s="39"/>
      <c r="CTK63" s="39"/>
      <c r="CTL63" s="39"/>
      <c r="CTM63" s="39"/>
      <c r="CTN63" s="39"/>
      <c r="CTO63" s="39"/>
      <c r="CTP63" s="39"/>
      <c r="CTQ63" s="39"/>
      <c r="CTR63" s="39"/>
      <c r="CTS63" s="39"/>
      <c r="CTT63" s="39"/>
      <c r="CTU63" s="39"/>
      <c r="CTV63" s="39"/>
      <c r="CTW63" s="39"/>
      <c r="CTX63" s="39"/>
      <c r="CTY63" s="39"/>
      <c r="CTZ63" s="39"/>
      <c r="CUA63" s="39"/>
      <c r="CUB63" s="39"/>
      <c r="CUC63" s="39"/>
      <c r="CUD63" s="39"/>
      <c r="CUE63" s="39"/>
      <c r="CUF63" s="39"/>
      <c r="CUG63" s="39"/>
      <c r="CUH63" s="39"/>
      <c r="CUI63" s="39"/>
      <c r="CUJ63" s="39"/>
      <c r="CUK63" s="39"/>
      <c r="CUL63" s="39"/>
      <c r="CUM63" s="39"/>
      <c r="CUN63" s="39"/>
      <c r="CUO63" s="39"/>
      <c r="CUP63" s="39"/>
      <c r="CUQ63" s="39"/>
      <c r="CUR63" s="39"/>
      <c r="CUS63" s="39"/>
      <c r="CUT63" s="39"/>
      <c r="CUU63" s="39"/>
      <c r="CUV63" s="39"/>
      <c r="CUW63" s="39"/>
      <c r="CUX63" s="39"/>
      <c r="CUY63" s="39"/>
      <c r="CUZ63" s="39"/>
      <c r="CVA63" s="39"/>
      <c r="CVB63" s="39"/>
      <c r="CVC63" s="39"/>
      <c r="CVD63" s="39"/>
      <c r="CVE63" s="39"/>
      <c r="CVF63" s="39"/>
      <c r="CVG63" s="39"/>
      <c r="CVH63" s="39"/>
      <c r="CVI63" s="39"/>
      <c r="CVJ63" s="39"/>
      <c r="CVK63" s="39"/>
      <c r="CVL63" s="39"/>
      <c r="CVM63" s="39"/>
      <c r="CVN63" s="39"/>
      <c r="CVO63" s="39"/>
      <c r="CVP63" s="39"/>
      <c r="CVQ63" s="39"/>
      <c r="CVR63" s="39"/>
      <c r="CVS63" s="39"/>
      <c r="CVT63" s="39"/>
      <c r="CVU63" s="39"/>
      <c r="CVV63" s="39"/>
      <c r="CVW63" s="39"/>
      <c r="CVX63" s="39"/>
      <c r="CVY63" s="39"/>
      <c r="CVZ63" s="39"/>
      <c r="CWA63" s="39"/>
      <c r="CWB63" s="39"/>
      <c r="CWC63" s="39"/>
      <c r="CWD63" s="39"/>
      <c r="CWE63" s="39"/>
      <c r="CWF63" s="39"/>
      <c r="CWG63" s="39"/>
      <c r="CWH63" s="39"/>
      <c r="CWI63" s="39"/>
      <c r="CWJ63" s="39"/>
      <c r="CWK63" s="39"/>
      <c r="CWL63" s="39"/>
      <c r="CWM63" s="39"/>
      <c r="CWN63" s="39"/>
      <c r="CWO63" s="39"/>
      <c r="CWP63" s="39"/>
      <c r="CWQ63" s="39"/>
      <c r="CWR63" s="39"/>
      <c r="CWS63" s="39"/>
      <c r="CWT63" s="39"/>
      <c r="CWU63" s="39"/>
      <c r="CWV63" s="39"/>
      <c r="CWW63" s="39"/>
      <c r="CWX63" s="39"/>
      <c r="CWY63" s="39"/>
      <c r="CWZ63" s="39"/>
      <c r="CXA63" s="39"/>
      <c r="CXB63" s="39"/>
      <c r="CXC63" s="39"/>
      <c r="CXD63" s="39"/>
      <c r="CXE63" s="39"/>
      <c r="CXF63" s="39"/>
      <c r="CXG63" s="39"/>
      <c r="CXH63" s="39"/>
      <c r="CXI63" s="39"/>
      <c r="CXJ63" s="39"/>
      <c r="CXK63" s="39"/>
      <c r="CXL63" s="39"/>
      <c r="CXM63" s="39"/>
      <c r="CXN63" s="39"/>
      <c r="CXO63" s="39"/>
      <c r="CXP63" s="39"/>
      <c r="CXQ63" s="39"/>
      <c r="CXR63" s="39"/>
      <c r="CXS63" s="39"/>
      <c r="CXT63" s="39"/>
      <c r="CXU63" s="39"/>
      <c r="CXV63" s="39"/>
      <c r="CXW63" s="39"/>
      <c r="CXX63" s="39"/>
      <c r="CXY63" s="39"/>
      <c r="CXZ63" s="39"/>
      <c r="CYA63" s="39"/>
      <c r="CYB63" s="39"/>
      <c r="CYC63" s="39"/>
      <c r="CYD63" s="39"/>
      <c r="CYE63" s="39"/>
      <c r="CYF63" s="39"/>
      <c r="CYG63" s="39"/>
      <c r="CYH63" s="39"/>
      <c r="CYI63" s="39"/>
      <c r="CYJ63" s="39"/>
      <c r="CYK63" s="39"/>
      <c r="CYL63" s="39"/>
      <c r="CYM63" s="39"/>
      <c r="CYN63" s="39"/>
      <c r="CYO63" s="39"/>
      <c r="CYP63" s="39"/>
      <c r="CYQ63" s="39"/>
      <c r="CYR63" s="39"/>
      <c r="CYS63" s="39"/>
      <c r="CYT63" s="39"/>
      <c r="CYU63" s="39"/>
      <c r="CYV63" s="39"/>
      <c r="CYW63" s="39"/>
      <c r="CYX63" s="39"/>
      <c r="CYY63" s="39"/>
      <c r="CYZ63" s="39"/>
      <c r="CZA63" s="39"/>
      <c r="CZB63" s="39"/>
      <c r="CZC63" s="39"/>
      <c r="CZD63" s="39"/>
      <c r="CZE63" s="39"/>
      <c r="CZF63" s="39"/>
      <c r="CZG63" s="39"/>
      <c r="CZH63" s="39"/>
      <c r="CZI63" s="39"/>
      <c r="CZJ63" s="39"/>
      <c r="CZK63" s="39"/>
      <c r="CZL63" s="39"/>
      <c r="CZM63" s="39"/>
      <c r="CZN63" s="39"/>
      <c r="CZO63" s="39"/>
      <c r="CZP63" s="39"/>
      <c r="CZQ63" s="39"/>
      <c r="CZR63" s="39"/>
      <c r="CZS63" s="39"/>
      <c r="CZT63" s="39"/>
      <c r="CZU63" s="39"/>
      <c r="CZV63" s="39"/>
      <c r="CZW63" s="39"/>
      <c r="CZX63" s="39"/>
      <c r="CZY63" s="39"/>
      <c r="CZZ63" s="39"/>
      <c r="DAA63" s="39"/>
      <c r="DAB63" s="39"/>
      <c r="DAC63" s="39"/>
      <c r="DAD63" s="39"/>
      <c r="DAE63" s="39"/>
      <c r="DAF63" s="39"/>
      <c r="DAG63" s="39"/>
      <c r="DAH63" s="39"/>
      <c r="DAI63" s="39"/>
      <c r="DAJ63" s="39"/>
      <c r="DAK63" s="39"/>
      <c r="DAL63" s="39"/>
      <c r="DAM63" s="39"/>
      <c r="DAN63" s="39"/>
      <c r="DAO63" s="39"/>
      <c r="DAP63" s="39"/>
      <c r="DAQ63" s="39"/>
      <c r="DAR63" s="39"/>
      <c r="DAS63" s="39"/>
      <c r="DAT63" s="39"/>
      <c r="DAU63" s="39"/>
      <c r="DAV63" s="39"/>
      <c r="DAW63" s="39"/>
      <c r="DAX63" s="39"/>
      <c r="DAY63" s="39"/>
      <c r="DAZ63" s="39"/>
      <c r="DBA63" s="39"/>
      <c r="DBB63" s="39"/>
      <c r="DBC63" s="39"/>
      <c r="DBD63" s="39"/>
      <c r="DBE63" s="39"/>
      <c r="DBF63" s="39"/>
      <c r="DBG63" s="39"/>
      <c r="DBH63" s="39"/>
      <c r="DBI63" s="39"/>
      <c r="DBJ63" s="39"/>
      <c r="DBK63" s="39"/>
      <c r="DBL63" s="39"/>
      <c r="DBM63" s="39"/>
      <c r="DBN63" s="39"/>
      <c r="DBO63" s="39"/>
      <c r="DBP63" s="39"/>
      <c r="DBQ63" s="39"/>
      <c r="DBR63" s="39"/>
      <c r="DBS63" s="39"/>
      <c r="DBT63" s="39"/>
      <c r="DBU63" s="39"/>
      <c r="DBV63" s="39"/>
      <c r="DBW63" s="39"/>
      <c r="DBX63" s="39"/>
      <c r="DBY63" s="39"/>
      <c r="DBZ63" s="39"/>
      <c r="DCA63" s="39"/>
      <c r="DCB63" s="39"/>
      <c r="DCC63" s="39"/>
      <c r="DCD63" s="39"/>
      <c r="DCE63" s="39"/>
      <c r="DCF63" s="39"/>
      <c r="DCG63" s="39"/>
      <c r="DCH63" s="39"/>
      <c r="DCI63" s="39"/>
      <c r="DCJ63" s="39"/>
      <c r="DCK63" s="39"/>
      <c r="DCL63" s="39"/>
      <c r="DCM63" s="39"/>
      <c r="DCN63" s="39"/>
      <c r="DCO63" s="39"/>
      <c r="DCP63" s="39"/>
      <c r="DCQ63" s="39"/>
      <c r="DCR63" s="39"/>
      <c r="DCS63" s="39"/>
      <c r="DCT63" s="39"/>
      <c r="DCU63" s="39"/>
      <c r="DCV63" s="39"/>
      <c r="DCW63" s="39"/>
      <c r="DCX63" s="39"/>
      <c r="DCY63" s="39"/>
      <c r="DCZ63" s="39"/>
      <c r="DDA63" s="39"/>
      <c r="DDB63" s="39"/>
      <c r="DDC63" s="39"/>
      <c r="DDD63" s="39"/>
      <c r="DDE63" s="39"/>
      <c r="DDF63" s="39"/>
      <c r="DDG63" s="39"/>
      <c r="DDH63" s="39"/>
      <c r="DDI63" s="39"/>
      <c r="DDJ63" s="39"/>
      <c r="DDK63" s="39"/>
      <c r="DDL63" s="39"/>
      <c r="DDM63" s="39"/>
      <c r="DDN63" s="39"/>
      <c r="DDO63" s="39"/>
      <c r="DDP63" s="39"/>
      <c r="DDQ63" s="39"/>
      <c r="DDR63" s="39"/>
      <c r="DDS63" s="39"/>
      <c r="DDT63" s="39"/>
      <c r="DDU63" s="39"/>
      <c r="DDV63" s="39"/>
      <c r="DDW63" s="39"/>
      <c r="DDX63" s="39"/>
      <c r="DDY63" s="39"/>
      <c r="DDZ63" s="39"/>
      <c r="DEA63" s="39"/>
      <c r="DEB63" s="39"/>
      <c r="DEC63" s="39"/>
      <c r="DED63" s="39"/>
      <c r="DEE63" s="39"/>
      <c r="DEF63" s="39"/>
      <c r="DEG63" s="39"/>
      <c r="DEH63" s="39"/>
      <c r="DEI63" s="39"/>
      <c r="DEJ63" s="39"/>
      <c r="DEK63" s="39"/>
      <c r="DEL63" s="39"/>
      <c r="DEM63" s="39"/>
      <c r="DEN63" s="39"/>
      <c r="DEO63" s="39"/>
      <c r="DEP63" s="39"/>
      <c r="DEQ63" s="39"/>
      <c r="DER63" s="39"/>
      <c r="DES63" s="39"/>
      <c r="DET63" s="39"/>
      <c r="DEU63" s="39"/>
      <c r="DEV63" s="39"/>
      <c r="DEW63" s="39"/>
      <c r="DEX63" s="39"/>
      <c r="DEY63" s="39"/>
      <c r="DEZ63" s="39"/>
      <c r="DFA63" s="39"/>
      <c r="DFB63" s="39"/>
      <c r="DFC63" s="39"/>
      <c r="DFD63" s="39"/>
      <c r="DFE63" s="39"/>
      <c r="DFF63" s="39"/>
      <c r="DFG63" s="39"/>
      <c r="DFH63" s="39"/>
      <c r="DFI63" s="39"/>
      <c r="DFJ63" s="39"/>
      <c r="DFK63" s="39"/>
      <c r="DFL63" s="39"/>
      <c r="DFM63" s="39"/>
      <c r="DFN63" s="39"/>
      <c r="DFO63" s="39"/>
      <c r="DFP63" s="39"/>
      <c r="DFQ63" s="39"/>
      <c r="DFR63" s="39"/>
      <c r="DFS63" s="39"/>
      <c r="DFT63" s="39"/>
      <c r="DFU63" s="39"/>
      <c r="DFV63" s="39"/>
      <c r="DFW63" s="39"/>
      <c r="DFX63" s="39"/>
      <c r="DFY63" s="39"/>
      <c r="DFZ63" s="39"/>
      <c r="DGA63" s="39"/>
      <c r="DGB63" s="39"/>
      <c r="DGC63" s="39"/>
      <c r="DGD63" s="39"/>
      <c r="DGE63" s="39"/>
      <c r="DGF63" s="39"/>
      <c r="DGG63" s="39"/>
      <c r="DGH63" s="39"/>
      <c r="DGI63" s="39"/>
      <c r="DGJ63" s="39"/>
      <c r="DGK63" s="39"/>
      <c r="DGL63" s="39"/>
      <c r="DGM63" s="39"/>
      <c r="DGN63" s="39"/>
      <c r="DGO63" s="39"/>
      <c r="DGP63" s="39"/>
      <c r="DGQ63" s="39"/>
      <c r="DGR63" s="39"/>
      <c r="DGS63" s="39"/>
      <c r="DGT63" s="39"/>
      <c r="DGU63" s="39"/>
      <c r="DGV63" s="39"/>
      <c r="DGW63" s="39"/>
      <c r="DGX63" s="39"/>
      <c r="DGY63" s="39"/>
      <c r="DGZ63" s="39"/>
      <c r="DHA63" s="39"/>
      <c r="DHB63" s="39"/>
      <c r="DHC63" s="39"/>
      <c r="DHD63" s="39"/>
      <c r="DHE63" s="39"/>
      <c r="DHF63" s="39"/>
      <c r="DHG63" s="39"/>
      <c r="DHH63" s="39"/>
      <c r="DHI63" s="39"/>
      <c r="DHJ63" s="39"/>
      <c r="DHK63" s="39"/>
      <c r="DHL63" s="39"/>
      <c r="DHM63" s="39"/>
      <c r="DHN63" s="39"/>
      <c r="DHO63" s="39"/>
      <c r="DHP63" s="39"/>
      <c r="DHQ63" s="39"/>
      <c r="DHR63" s="39"/>
      <c r="DHS63" s="39"/>
      <c r="DHT63" s="39"/>
      <c r="DHU63" s="39"/>
      <c r="DHV63" s="39"/>
      <c r="DHW63" s="39"/>
      <c r="DHX63" s="39"/>
      <c r="DHY63" s="39"/>
      <c r="DHZ63" s="39"/>
      <c r="DIA63" s="39"/>
      <c r="DIB63" s="39"/>
      <c r="DIC63" s="39"/>
      <c r="DID63" s="39"/>
      <c r="DIE63" s="39"/>
      <c r="DIF63" s="39"/>
      <c r="DIG63" s="39"/>
      <c r="DIH63" s="39"/>
      <c r="DII63" s="39"/>
      <c r="DIJ63" s="39"/>
      <c r="DIK63" s="39"/>
      <c r="DIL63" s="39"/>
      <c r="DIM63" s="39"/>
      <c r="DIN63" s="39"/>
      <c r="DIO63" s="39"/>
      <c r="DIP63" s="39"/>
      <c r="DIQ63" s="39"/>
      <c r="DIR63" s="39"/>
      <c r="DIS63" s="39"/>
      <c r="DIT63" s="39"/>
      <c r="DIU63" s="39"/>
      <c r="DIV63" s="39"/>
      <c r="DIW63" s="39"/>
      <c r="DIX63" s="39"/>
      <c r="DIY63" s="39"/>
      <c r="DIZ63" s="39"/>
      <c r="DJA63" s="39"/>
      <c r="DJB63" s="39"/>
      <c r="DJC63" s="39"/>
      <c r="DJD63" s="39"/>
      <c r="DJE63" s="39"/>
      <c r="DJF63" s="39"/>
      <c r="DJG63" s="39"/>
      <c r="DJH63" s="39"/>
      <c r="DJI63" s="39"/>
      <c r="DJJ63" s="39"/>
      <c r="DJK63" s="39"/>
      <c r="DJL63" s="39"/>
      <c r="DJM63" s="39"/>
      <c r="DJN63" s="39"/>
      <c r="DJO63" s="39"/>
      <c r="DJP63" s="39"/>
      <c r="DJQ63" s="39"/>
      <c r="DJR63" s="39"/>
      <c r="DJS63" s="39"/>
      <c r="DJT63" s="39"/>
      <c r="DJU63" s="39"/>
      <c r="DJV63" s="39"/>
      <c r="DJW63" s="39"/>
      <c r="DJX63" s="39"/>
      <c r="DJY63" s="39"/>
      <c r="DJZ63" s="39"/>
      <c r="DKA63" s="39"/>
      <c r="DKB63" s="39"/>
      <c r="DKC63" s="39"/>
      <c r="DKD63" s="39"/>
      <c r="DKE63" s="39"/>
      <c r="DKF63" s="39"/>
      <c r="DKG63" s="39"/>
      <c r="DKH63" s="39"/>
      <c r="DKI63" s="39"/>
      <c r="DKJ63" s="39"/>
      <c r="DKK63" s="39"/>
      <c r="DKL63" s="39"/>
      <c r="DKM63" s="39"/>
      <c r="DKN63" s="39"/>
      <c r="DKO63" s="39"/>
      <c r="DKP63" s="39"/>
      <c r="DKQ63" s="39"/>
      <c r="DKR63" s="39"/>
      <c r="DKS63" s="39"/>
      <c r="DKT63" s="39"/>
      <c r="DKU63" s="39"/>
      <c r="DKV63" s="39"/>
      <c r="DKW63" s="39"/>
      <c r="DKX63" s="39"/>
      <c r="DKY63" s="39"/>
      <c r="DKZ63" s="39"/>
      <c r="DLA63" s="39"/>
      <c r="DLB63" s="39"/>
      <c r="DLC63" s="39"/>
      <c r="DLD63" s="39"/>
      <c r="DLE63" s="39"/>
      <c r="DLF63" s="39"/>
      <c r="DLG63" s="39"/>
      <c r="DLH63" s="39"/>
      <c r="DLI63" s="39"/>
      <c r="DLJ63" s="39"/>
      <c r="DLK63" s="39"/>
      <c r="DLL63" s="39"/>
      <c r="DLM63" s="39"/>
      <c r="DLN63" s="39"/>
      <c r="DLO63" s="39"/>
      <c r="DLP63" s="39"/>
      <c r="DLQ63" s="39"/>
      <c r="DLR63" s="39"/>
      <c r="DLS63" s="39"/>
      <c r="DLT63" s="39"/>
      <c r="DLU63" s="39"/>
      <c r="DLV63" s="39"/>
      <c r="DLW63" s="39"/>
      <c r="DLX63" s="39"/>
      <c r="DLY63" s="39"/>
      <c r="DLZ63" s="39"/>
      <c r="DMA63" s="39"/>
      <c r="DMB63" s="39"/>
      <c r="DMC63" s="39"/>
      <c r="DMD63" s="39"/>
      <c r="DME63" s="39"/>
      <c r="DMF63" s="39"/>
      <c r="DMG63" s="39"/>
      <c r="DMH63" s="39"/>
      <c r="DMI63" s="39"/>
      <c r="DMJ63" s="39"/>
      <c r="DMK63" s="39"/>
      <c r="DML63" s="39"/>
      <c r="DMM63" s="39"/>
      <c r="DMN63" s="39"/>
      <c r="DMO63" s="39"/>
      <c r="DMP63" s="39"/>
      <c r="DMQ63" s="39"/>
      <c r="DMR63" s="39"/>
      <c r="DMS63" s="39"/>
      <c r="DMT63" s="39"/>
      <c r="DMU63" s="39"/>
      <c r="DMV63" s="39"/>
      <c r="DMW63" s="39"/>
      <c r="DMX63" s="39"/>
      <c r="DMY63" s="39"/>
      <c r="DMZ63" s="39"/>
      <c r="DNA63" s="39"/>
      <c r="DNB63" s="39"/>
      <c r="DNC63" s="39"/>
      <c r="DND63" s="39"/>
      <c r="DNE63" s="39"/>
      <c r="DNF63" s="39"/>
      <c r="DNG63" s="39"/>
      <c r="DNH63" s="39"/>
      <c r="DNI63" s="39"/>
      <c r="DNJ63" s="39"/>
      <c r="DNK63" s="39"/>
      <c r="DNL63" s="39"/>
      <c r="DNM63" s="39"/>
      <c r="DNN63" s="39"/>
      <c r="DNO63" s="39"/>
      <c r="DNP63" s="39"/>
      <c r="DNQ63" s="39"/>
      <c r="DNR63" s="39"/>
      <c r="DNS63" s="39"/>
      <c r="DNT63" s="39"/>
      <c r="DNU63" s="39"/>
      <c r="DNV63" s="39"/>
      <c r="DNW63" s="39"/>
      <c r="DNX63" s="39"/>
      <c r="DNY63" s="39"/>
      <c r="DNZ63" s="39"/>
      <c r="DOA63" s="39"/>
      <c r="DOB63" s="39"/>
      <c r="DOC63" s="39"/>
      <c r="DOD63" s="39"/>
      <c r="DOE63" s="39"/>
      <c r="DOF63" s="39"/>
      <c r="DOG63" s="39"/>
      <c r="DOH63" s="39"/>
      <c r="DOI63" s="39"/>
      <c r="DOJ63" s="39"/>
      <c r="DOK63" s="39"/>
      <c r="DOL63" s="39"/>
      <c r="DOM63" s="39"/>
      <c r="DON63" s="39"/>
      <c r="DOO63" s="39"/>
      <c r="DOP63" s="39"/>
      <c r="DOQ63" s="39"/>
      <c r="DOR63" s="39"/>
      <c r="DOS63" s="39"/>
      <c r="DOT63" s="39"/>
      <c r="DOU63" s="39"/>
      <c r="DOV63" s="39"/>
      <c r="DOW63" s="39"/>
      <c r="DOX63" s="39"/>
      <c r="DOY63" s="39"/>
      <c r="DOZ63" s="39"/>
      <c r="DPA63" s="39"/>
      <c r="DPB63" s="39"/>
      <c r="DPC63" s="39"/>
      <c r="DPD63" s="39"/>
      <c r="DPE63" s="39"/>
      <c r="DPF63" s="39"/>
      <c r="DPG63" s="39"/>
      <c r="DPH63" s="39"/>
      <c r="DPI63" s="39"/>
      <c r="DPJ63" s="39"/>
      <c r="DPK63" s="39"/>
      <c r="DPL63" s="39"/>
      <c r="DPM63" s="39"/>
      <c r="DPN63" s="39"/>
      <c r="DPO63" s="39"/>
      <c r="DPP63" s="39"/>
      <c r="DPQ63" s="39"/>
      <c r="DPR63" s="39"/>
      <c r="DPS63" s="39"/>
      <c r="DPT63" s="39"/>
      <c r="DPU63" s="39"/>
      <c r="DPV63" s="39"/>
      <c r="DPW63" s="39"/>
      <c r="DPX63" s="39"/>
      <c r="DPY63" s="39"/>
      <c r="DPZ63" s="39"/>
      <c r="DQA63" s="39"/>
      <c r="DQB63" s="39"/>
      <c r="DQC63" s="39"/>
      <c r="DQD63" s="39"/>
      <c r="DQE63" s="39"/>
      <c r="DQF63" s="39"/>
      <c r="DQG63" s="39"/>
      <c r="DQH63" s="39"/>
      <c r="DQI63" s="39"/>
      <c r="DQJ63" s="39"/>
      <c r="DQK63" s="39"/>
      <c r="DQL63" s="39"/>
      <c r="DQM63" s="39"/>
      <c r="DQN63" s="39"/>
      <c r="DQO63" s="39"/>
      <c r="DQP63" s="39"/>
      <c r="DQQ63" s="39"/>
      <c r="DQR63" s="39"/>
      <c r="DQS63" s="39"/>
      <c r="DQT63" s="39"/>
      <c r="DQU63" s="39"/>
      <c r="DQV63" s="39"/>
      <c r="DQW63" s="39"/>
      <c r="DQX63" s="39"/>
      <c r="DQY63" s="39"/>
      <c r="DQZ63" s="39"/>
      <c r="DRA63" s="39"/>
      <c r="DRB63" s="39"/>
      <c r="DRC63" s="39"/>
      <c r="DRD63" s="39"/>
      <c r="DRE63" s="39"/>
      <c r="DRF63" s="39"/>
      <c r="DRG63" s="39"/>
      <c r="DRH63" s="39"/>
      <c r="DRI63" s="39"/>
      <c r="DRJ63" s="39"/>
      <c r="DRK63" s="39"/>
      <c r="DRL63" s="39"/>
      <c r="DRM63" s="39"/>
      <c r="DRN63" s="39"/>
      <c r="DRO63" s="39"/>
      <c r="DRP63" s="39"/>
      <c r="DRQ63" s="39"/>
      <c r="DRR63" s="39"/>
      <c r="DRS63" s="39"/>
      <c r="DRT63" s="39"/>
      <c r="DRU63" s="39"/>
      <c r="DRV63" s="39"/>
      <c r="DRW63" s="39"/>
      <c r="DRX63" s="39"/>
      <c r="DRY63" s="39"/>
      <c r="DRZ63" s="39"/>
      <c r="DSA63" s="39"/>
      <c r="DSB63" s="39"/>
      <c r="DSC63" s="39"/>
      <c r="DSD63" s="39"/>
      <c r="DSE63" s="39"/>
      <c r="DSF63" s="39"/>
      <c r="DSG63" s="39"/>
      <c r="DSH63" s="39"/>
      <c r="DSI63" s="39"/>
      <c r="DSJ63" s="39"/>
      <c r="DSK63" s="39"/>
      <c r="DSL63" s="39"/>
      <c r="DSM63" s="39"/>
      <c r="DSN63" s="39"/>
      <c r="DSO63" s="39"/>
      <c r="DSP63" s="39"/>
      <c r="DSQ63" s="39"/>
      <c r="DSR63" s="39"/>
      <c r="DSS63" s="39"/>
      <c r="DST63" s="39"/>
      <c r="DSU63" s="39"/>
      <c r="DSV63" s="39"/>
      <c r="DSW63" s="39"/>
      <c r="DSX63" s="39"/>
      <c r="DSY63" s="39"/>
      <c r="DSZ63" s="39"/>
      <c r="DTA63" s="39"/>
      <c r="DTB63" s="39"/>
      <c r="DTC63" s="39"/>
      <c r="DTD63" s="39"/>
      <c r="DTE63" s="39"/>
      <c r="DTF63" s="39"/>
      <c r="DTG63" s="39"/>
      <c r="DTH63" s="39"/>
      <c r="DTI63" s="39"/>
      <c r="DTJ63" s="39"/>
      <c r="DTK63" s="39"/>
      <c r="DTL63" s="39"/>
      <c r="DTM63" s="39"/>
      <c r="DTN63" s="39"/>
      <c r="DTO63" s="39"/>
      <c r="DTP63" s="39"/>
      <c r="DTQ63" s="39"/>
      <c r="DTR63" s="39"/>
      <c r="DTS63" s="39"/>
      <c r="DTT63" s="39"/>
      <c r="DTU63" s="39"/>
      <c r="DTV63" s="39"/>
      <c r="DTW63" s="39"/>
      <c r="DTX63" s="39"/>
      <c r="DTY63" s="39"/>
      <c r="DTZ63" s="39"/>
      <c r="DUA63" s="39"/>
      <c r="DUB63" s="39"/>
      <c r="DUC63" s="39"/>
      <c r="DUD63" s="39"/>
      <c r="DUE63" s="39"/>
      <c r="DUF63" s="39"/>
      <c r="DUG63" s="39"/>
      <c r="DUH63" s="39"/>
      <c r="DUI63" s="39"/>
      <c r="DUJ63" s="39"/>
      <c r="DUK63" s="39"/>
      <c r="DUL63" s="39"/>
      <c r="DUM63" s="39"/>
      <c r="DUN63" s="39"/>
      <c r="DUO63" s="39"/>
      <c r="DUP63" s="39"/>
      <c r="DUQ63" s="39"/>
      <c r="DUR63" s="39"/>
      <c r="DUS63" s="39"/>
      <c r="DUT63" s="39"/>
      <c r="DUU63" s="39"/>
      <c r="DUV63" s="39"/>
      <c r="DUW63" s="39"/>
      <c r="DUX63" s="39"/>
      <c r="DUY63" s="39"/>
      <c r="DUZ63" s="39"/>
      <c r="DVA63" s="39"/>
      <c r="DVB63" s="39"/>
      <c r="DVC63" s="39"/>
      <c r="DVD63" s="39"/>
      <c r="DVE63" s="39"/>
      <c r="DVF63" s="39"/>
      <c r="DVG63" s="39"/>
      <c r="DVH63" s="39"/>
      <c r="DVI63" s="39"/>
      <c r="DVJ63" s="39"/>
      <c r="DVK63" s="39"/>
      <c r="DVL63" s="39"/>
      <c r="DVM63" s="39"/>
      <c r="DVN63" s="39"/>
      <c r="DVO63" s="39"/>
      <c r="DVP63" s="39"/>
      <c r="DVQ63" s="39"/>
      <c r="DVR63" s="39"/>
      <c r="DVS63" s="39"/>
      <c r="DVT63" s="39"/>
      <c r="DVU63" s="39"/>
      <c r="DVV63" s="39"/>
      <c r="DVW63" s="39"/>
      <c r="DVX63" s="39"/>
      <c r="DVY63" s="39"/>
      <c r="DVZ63" s="39"/>
      <c r="DWA63" s="39"/>
      <c r="DWB63" s="39"/>
      <c r="DWC63" s="39"/>
      <c r="DWD63" s="39"/>
      <c r="DWE63" s="39"/>
      <c r="DWF63" s="39"/>
      <c r="DWG63" s="39"/>
      <c r="DWH63" s="39"/>
      <c r="DWI63" s="39"/>
      <c r="DWJ63" s="39"/>
      <c r="DWK63" s="39"/>
      <c r="DWL63" s="39"/>
      <c r="DWM63" s="39"/>
      <c r="DWN63" s="39"/>
      <c r="DWO63" s="39"/>
      <c r="DWP63" s="39"/>
      <c r="DWQ63" s="39"/>
      <c r="DWR63" s="39"/>
      <c r="DWS63" s="39"/>
      <c r="DWT63" s="39"/>
      <c r="DWU63" s="39"/>
      <c r="DWV63" s="39"/>
      <c r="DWW63" s="39"/>
      <c r="DWX63" s="39"/>
      <c r="DWY63" s="39"/>
      <c r="DWZ63" s="39"/>
      <c r="DXA63" s="39"/>
      <c r="DXB63" s="39"/>
      <c r="DXC63" s="39"/>
      <c r="DXD63" s="39"/>
      <c r="DXE63" s="39"/>
      <c r="DXF63" s="39"/>
      <c r="DXG63" s="39"/>
      <c r="DXH63" s="39"/>
      <c r="DXI63" s="39"/>
      <c r="DXJ63" s="39"/>
      <c r="DXK63" s="39"/>
      <c r="DXL63" s="39"/>
      <c r="DXM63" s="39"/>
      <c r="DXN63" s="39"/>
      <c r="DXO63" s="39"/>
      <c r="DXP63" s="39"/>
      <c r="DXQ63" s="39"/>
      <c r="DXR63" s="39"/>
      <c r="DXS63" s="39"/>
      <c r="DXT63" s="39"/>
      <c r="DXU63" s="39"/>
      <c r="DXV63" s="39"/>
      <c r="DXW63" s="39"/>
      <c r="DXX63" s="39"/>
      <c r="DXY63" s="39"/>
      <c r="DXZ63" s="39"/>
      <c r="DYA63" s="39"/>
      <c r="DYB63" s="39"/>
      <c r="DYC63" s="39"/>
      <c r="DYD63" s="39"/>
      <c r="DYE63" s="39"/>
      <c r="DYF63" s="39"/>
      <c r="DYG63" s="39"/>
      <c r="DYH63" s="39"/>
      <c r="DYI63" s="39"/>
      <c r="DYJ63" s="39"/>
      <c r="DYK63" s="39"/>
      <c r="DYL63" s="39"/>
      <c r="DYM63" s="39"/>
      <c r="DYN63" s="39"/>
      <c r="DYO63" s="39"/>
      <c r="DYP63" s="39"/>
      <c r="DYQ63" s="39"/>
      <c r="DYR63" s="39"/>
      <c r="DYS63" s="39"/>
      <c r="DYT63" s="39"/>
      <c r="DYU63" s="39"/>
      <c r="DYV63" s="39"/>
      <c r="DYW63" s="39"/>
      <c r="DYX63" s="39"/>
      <c r="DYY63" s="39"/>
      <c r="DYZ63" s="39"/>
      <c r="DZA63" s="39"/>
      <c r="DZB63" s="39"/>
      <c r="DZC63" s="39"/>
      <c r="DZD63" s="39"/>
      <c r="DZE63" s="39"/>
      <c r="DZF63" s="39"/>
      <c r="DZG63" s="39"/>
      <c r="DZH63" s="39"/>
      <c r="DZI63" s="39"/>
      <c r="DZJ63" s="39"/>
      <c r="DZK63" s="39"/>
      <c r="DZL63" s="39"/>
      <c r="DZM63" s="39"/>
      <c r="DZN63" s="39"/>
      <c r="DZO63" s="39"/>
      <c r="DZP63" s="39"/>
      <c r="DZQ63" s="39"/>
      <c r="DZR63" s="39"/>
      <c r="DZS63" s="39"/>
      <c r="DZT63" s="39"/>
      <c r="DZU63" s="39"/>
      <c r="DZV63" s="39"/>
      <c r="DZW63" s="39"/>
      <c r="DZX63" s="39"/>
      <c r="DZY63" s="39"/>
      <c r="DZZ63" s="39"/>
      <c r="EAA63" s="39"/>
      <c r="EAB63" s="39"/>
      <c r="EAC63" s="39"/>
      <c r="EAD63" s="39"/>
      <c r="EAE63" s="39"/>
      <c r="EAF63" s="39"/>
      <c r="EAG63" s="39"/>
      <c r="EAH63" s="39"/>
      <c r="EAI63" s="39"/>
      <c r="EAJ63" s="39"/>
      <c r="EAK63" s="39"/>
      <c r="EAL63" s="39"/>
      <c r="EAM63" s="39"/>
      <c r="EAN63" s="39"/>
      <c r="EAO63" s="39"/>
      <c r="EAP63" s="39"/>
      <c r="EAQ63" s="39"/>
      <c r="EAR63" s="39"/>
      <c r="EAS63" s="39"/>
      <c r="EAT63" s="39"/>
      <c r="EAU63" s="39"/>
      <c r="EAV63" s="39"/>
      <c r="EAW63" s="39"/>
      <c r="EAX63" s="39"/>
      <c r="EAY63" s="39"/>
      <c r="EAZ63" s="39"/>
      <c r="EBA63" s="39"/>
      <c r="EBB63" s="39"/>
      <c r="EBC63" s="39"/>
      <c r="EBD63" s="39"/>
      <c r="EBE63" s="39"/>
      <c r="EBF63" s="39"/>
      <c r="EBG63" s="39"/>
      <c r="EBH63" s="39"/>
      <c r="EBI63" s="39"/>
      <c r="EBJ63" s="39"/>
      <c r="EBK63" s="39"/>
      <c r="EBL63" s="39"/>
      <c r="EBM63" s="39"/>
      <c r="EBN63" s="39"/>
      <c r="EBO63" s="39"/>
      <c r="EBP63" s="39"/>
      <c r="EBQ63" s="39"/>
      <c r="EBR63" s="39"/>
      <c r="EBS63" s="39"/>
      <c r="EBT63" s="39"/>
      <c r="EBU63" s="39"/>
      <c r="EBV63" s="39"/>
      <c r="EBW63" s="39"/>
      <c r="EBX63" s="39"/>
      <c r="EBY63" s="39"/>
      <c r="EBZ63" s="39"/>
      <c r="ECA63" s="39"/>
      <c r="ECB63" s="39"/>
      <c r="ECC63" s="39"/>
      <c r="ECD63" s="39"/>
      <c r="ECE63" s="39"/>
      <c r="ECF63" s="39"/>
      <c r="ECG63" s="39"/>
      <c r="ECH63" s="39"/>
      <c r="ECI63" s="39"/>
      <c r="ECJ63" s="39"/>
      <c r="ECK63" s="39"/>
      <c r="ECL63" s="39"/>
      <c r="ECM63" s="39"/>
      <c r="ECN63" s="39"/>
      <c r="ECO63" s="39"/>
      <c r="ECP63" s="39"/>
      <c r="ECQ63" s="39"/>
      <c r="ECR63" s="39"/>
      <c r="ECS63" s="39"/>
      <c r="ECT63" s="39"/>
      <c r="ECU63" s="39"/>
      <c r="ECV63" s="39"/>
      <c r="ECW63" s="39"/>
      <c r="ECX63" s="39"/>
      <c r="ECY63" s="39"/>
      <c r="ECZ63" s="39"/>
      <c r="EDA63" s="39"/>
      <c r="EDB63" s="39"/>
      <c r="EDC63" s="39"/>
      <c r="EDD63" s="39"/>
      <c r="EDE63" s="39"/>
      <c r="EDF63" s="39"/>
      <c r="EDG63" s="39"/>
      <c r="EDH63" s="39"/>
      <c r="EDI63" s="39"/>
      <c r="EDJ63" s="39"/>
      <c r="EDK63" s="39"/>
      <c r="EDL63" s="39"/>
      <c r="EDM63" s="39"/>
      <c r="EDN63" s="39"/>
      <c r="EDO63" s="39"/>
      <c r="EDP63" s="39"/>
      <c r="EDQ63" s="39"/>
      <c r="EDR63" s="39"/>
      <c r="EDS63" s="39"/>
      <c r="EDT63" s="39"/>
      <c r="EDU63" s="39"/>
      <c r="EDV63" s="39"/>
      <c r="EDW63" s="39"/>
      <c r="EDX63" s="39"/>
      <c r="EDY63" s="39"/>
      <c r="EDZ63" s="39"/>
      <c r="EEA63" s="39"/>
      <c r="EEB63" s="39"/>
      <c r="EEC63" s="39"/>
      <c r="EED63" s="39"/>
      <c r="EEE63" s="39"/>
      <c r="EEF63" s="39"/>
      <c r="EEG63" s="39"/>
      <c r="EEH63" s="39"/>
      <c r="EEI63" s="39"/>
      <c r="EEJ63" s="39"/>
      <c r="EEK63" s="39"/>
      <c r="EEL63" s="39"/>
      <c r="EEM63" s="39"/>
      <c r="EEN63" s="39"/>
      <c r="EEO63" s="39"/>
      <c r="EEP63" s="39"/>
      <c r="EEQ63" s="39"/>
      <c r="EER63" s="39"/>
      <c r="EES63" s="39"/>
      <c r="EET63" s="39"/>
      <c r="EEU63" s="39"/>
      <c r="EEV63" s="39"/>
      <c r="EEW63" s="39"/>
      <c r="EEX63" s="39"/>
      <c r="EEY63" s="39"/>
      <c r="EEZ63" s="39"/>
      <c r="EFA63" s="39"/>
      <c r="EFB63" s="39"/>
      <c r="EFC63" s="39"/>
      <c r="EFD63" s="39"/>
      <c r="EFE63" s="39"/>
      <c r="EFF63" s="39"/>
      <c r="EFG63" s="39"/>
      <c r="EFH63" s="39"/>
      <c r="EFI63" s="39"/>
      <c r="EFJ63" s="39"/>
      <c r="EFK63" s="39"/>
      <c r="EFL63" s="39"/>
      <c r="EFM63" s="39"/>
      <c r="EFN63" s="39"/>
      <c r="EFO63" s="39"/>
      <c r="EFP63" s="39"/>
      <c r="EFQ63" s="39"/>
      <c r="EFR63" s="39"/>
      <c r="EFS63" s="39"/>
      <c r="EFT63" s="39"/>
      <c r="EFU63" s="39"/>
      <c r="EFV63" s="39"/>
      <c r="EFW63" s="39"/>
      <c r="EFX63" s="39"/>
      <c r="EFY63" s="39"/>
      <c r="EFZ63" s="39"/>
      <c r="EGA63" s="39"/>
      <c r="EGB63" s="39"/>
      <c r="EGC63" s="39"/>
      <c r="EGD63" s="39"/>
      <c r="EGE63" s="39"/>
      <c r="EGF63" s="39"/>
      <c r="EGG63" s="39"/>
      <c r="EGH63" s="39"/>
      <c r="EGI63" s="39"/>
      <c r="EGJ63" s="39"/>
      <c r="EGK63" s="39"/>
      <c r="EGL63" s="39"/>
      <c r="EGM63" s="39"/>
      <c r="EGN63" s="39"/>
      <c r="EGO63" s="39"/>
      <c r="EGP63" s="39"/>
      <c r="EGQ63" s="39"/>
      <c r="EGR63" s="39"/>
      <c r="EGS63" s="39"/>
      <c r="EGT63" s="39"/>
      <c r="EGU63" s="39"/>
      <c r="EGV63" s="39"/>
      <c r="EGW63" s="39"/>
      <c r="EGX63" s="39"/>
      <c r="EGY63" s="39"/>
      <c r="EGZ63" s="39"/>
      <c r="EHA63" s="39"/>
      <c r="EHB63" s="39"/>
      <c r="EHC63" s="39"/>
      <c r="EHD63" s="39"/>
      <c r="EHE63" s="39"/>
      <c r="EHF63" s="39"/>
      <c r="EHG63" s="39"/>
      <c r="EHH63" s="39"/>
      <c r="EHI63" s="39"/>
      <c r="EHJ63" s="39"/>
      <c r="EHK63" s="39"/>
      <c r="EHL63" s="39"/>
      <c r="EHM63" s="39"/>
      <c r="EHN63" s="39"/>
      <c r="EHO63" s="39"/>
      <c r="EHP63" s="39"/>
      <c r="EHQ63" s="39"/>
      <c r="EHR63" s="39"/>
      <c r="EHS63" s="39"/>
      <c r="EHT63" s="39"/>
      <c r="EHU63" s="39"/>
      <c r="EHV63" s="39"/>
      <c r="EHW63" s="39"/>
      <c r="EHX63" s="39"/>
      <c r="EHY63" s="39"/>
      <c r="EHZ63" s="39"/>
      <c r="EIA63" s="39"/>
      <c r="EIB63" s="39"/>
      <c r="EIC63" s="39"/>
      <c r="EID63" s="39"/>
      <c r="EIE63" s="39"/>
      <c r="EIF63" s="39"/>
      <c r="EIG63" s="39"/>
      <c r="EIH63" s="39"/>
      <c r="EII63" s="39"/>
      <c r="EIJ63" s="39"/>
      <c r="EIK63" s="39"/>
      <c r="EIL63" s="39"/>
      <c r="EIM63" s="39"/>
      <c r="EIN63" s="39"/>
      <c r="EIO63" s="39"/>
      <c r="EIP63" s="39"/>
      <c r="EIQ63" s="39"/>
      <c r="EIR63" s="39"/>
      <c r="EIS63" s="39"/>
      <c r="EIT63" s="39"/>
      <c r="EIU63" s="39"/>
      <c r="EIV63" s="39"/>
      <c r="EIW63" s="39"/>
      <c r="EIX63" s="39"/>
      <c r="EIY63" s="39"/>
      <c r="EIZ63" s="39"/>
      <c r="EJA63" s="39"/>
      <c r="EJB63" s="39"/>
      <c r="EJC63" s="39"/>
      <c r="EJD63" s="39"/>
      <c r="EJE63" s="39"/>
      <c r="EJF63" s="39"/>
      <c r="EJG63" s="39"/>
      <c r="EJH63" s="39"/>
      <c r="EJI63" s="39"/>
      <c r="EJJ63" s="39"/>
      <c r="EJK63" s="39"/>
      <c r="EJL63" s="39"/>
      <c r="EJM63" s="39"/>
      <c r="EJN63" s="39"/>
      <c r="EJO63" s="39"/>
      <c r="EJP63" s="39"/>
      <c r="EJQ63" s="39"/>
      <c r="EJR63" s="39"/>
      <c r="EJS63" s="39"/>
      <c r="EJT63" s="39"/>
      <c r="EJU63" s="39"/>
      <c r="EJV63" s="39"/>
      <c r="EJW63" s="39"/>
      <c r="EJX63" s="39"/>
      <c r="EJY63" s="39"/>
      <c r="EJZ63" s="39"/>
      <c r="EKA63" s="39"/>
      <c r="EKB63" s="39"/>
      <c r="EKC63" s="39"/>
      <c r="EKD63" s="39"/>
      <c r="EKE63" s="39"/>
      <c r="EKF63" s="39"/>
      <c r="EKG63" s="39"/>
      <c r="EKH63" s="39"/>
      <c r="EKI63" s="39"/>
      <c r="EKJ63" s="39"/>
      <c r="EKK63" s="39"/>
      <c r="EKL63" s="39"/>
      <c r="EKM63" s="39"/>
      <c r="EKN63" s="39"/>
      <c r="EKO63" s="39"/>
      <c r="EKP63" s="39"/>
      <c r="EKQ63" s="39"/>
      <c r="EKR63" s="39"/>
      <c r="EKS63" s="39"/>
      <c r="EKT63" s="39"/>
      <c r="EKU63" s="39"/>
      <c r="EKV63" s="39"/>
      <c r="EKW63" s="39"/>
      <c r="EKX63" s="39"/>
      <c r="EKY63" s="39"/>
      <c r="EKZ63" s="39"/>
      <c r="ELA63" s="39"/>
      <c r="ELB63" s="39"/>
      <c r="ELC63" s="39"/>
      <c r="ELD63" s="39"/>
      <c r="ELE63" s="39"/>
      <c r="ELF63" s="39"/>
      <c r="ELG63" s="39"/>
      <c r="ELH63" s="39"/>
      <c r="ELI63" s="39"/>
      <c r="ELJ63" s="39"/>
      <c r="ELK63" s="39"/>
      <c r="ELL63" s="39"/>
      <c r="ELM63" s="39"/>
      <c r="ELN63" s="39"/>
      <c r="ELO63" s="39"/>
      <c r="ELP63" s="39"/>
      <c r="ELQ63" s="39"/>
      <c r="ELR63" s="39"/>
      <c r="ELS63" s="39"/>
      <c r="ELT63" s="39"/>
      <c r="ELU63" s="39"/>
      <c r="ELV63" s="39"/>
      <c r="ELW63" s="39"/>
      <c r="ELX63" s="39"/>
      <c r="ELY63" s="39"/>
      <c r="ELZ63" s="39"/>
      <c r="EMA63" s="39"/>
      <c r="EMB63" s="39"/>
      <c r="EMC63" s="39"/>
      <c r="EMD63" s="39"/>
      <c r="EME63" s="39"/>
      <c r="EMF63" s="39"/>
      <c r="EMG63" s="39"/>
      <c r="EMH63" s="39"/>
      <c r="EMI63" s="39"/>
      <c r="EMJ63" s="39"/>
      <c r="EMK63" s="39"/>
      <c r="EML63" s="39"/>
      <c r="EMM63" s="39"/>
      <c r="EMN63" s="39"/>
      <c r="EMO63" s="39"/>
      <c r="EMP63" s="39"/>
      <c r="EMQ63" s="39"/>
      <c r="EMR63" s="39"/>
      <c r="EMS63" s="39"/>
      <c r="EMT63" s="39"/>
      <c r="EMU63" s="39"/>
      <c r="EMV63" s="39"/>
      <c r="EMW63" s="39"/>
      <c r="EMX63" s="39"/>
      <c r="EMY63" s="39"/>
      <c r="EMZ63" s="39"/>
      <c r="ENA63" s="39"/>
      <c r="ENB63" s="39"/>
      <c r="ENC63" s="39"/>
      <c r="END63" s="39"/>
      <c r="ENE63" s="39"/>
      <c r="ENF63" s="39"/>
      <c r="ENG63" s="39"/>
      <c r="ENH63" s="39"/>
      <c r="ENI63" s="39"/>
      <c r="ENJ63" s="39"/>
      <c r="ENK63" s="39"/>
      <c r="ENL63" s="39"/>
      <c r="ENM63" s="39"/>
      <c r="ENN63" s="39"/>
      <c r="ENO63" s="39"/>
      <c r="ENP63" s="39"/>
      <c r="ENQ63" s="39"/>
      <c r="ENR63" s="39"/>
      <c r="ENS63" s="39"/>
      <c r="ENT63" s="39"/>
      <c r="ENU63" s="39"/>
      <c r="ENV63" s="39"/>
      <c r="ENW63" s="39"/>
      <c r="ENX63" s="39"/>
      <c r="ENY63" s="39"/>
      <c r="ENZ63" s="39"/>
      <c r="EOA63" s="39"/>
      <c r="EOB63" s="39"/>
      <c r="EOC63" s="39"/>
      <c r="EOD63" s="39"/>
      <c r="EOE63" s="39"/>
      <c r="EOF63" s="39"/>
      <c r="EOG63" s="39"/>
      <c r="EOH63" s="39"/>
      <c r="EOI63" s="39"/>
      <c r="EOJ63" s="39"/>
      <c r="EOK63" s="39"/>
      <c r="EOL63" s="39"/>
      <c r="EOM63" s="39"/>
      <c r="EON63" s="39"/>
      <c r="EOO63" s="39"/>
      <c r="EOP63" s="39"/>
      <c r="EOQ63" s="39"/>
      <c r="EOR63" s="39"/>
      <c r="EOS63" s="39"/>
      <c r="EOT63" s="39"/>
      <c r="EOU63" s="39"/>
      <c r="EOV63" s="39"/>
      <c r="EOW63" s="39"/>
      <c r="EOX63" s="39"/>
      <c r="EOY63" s="39"/>
      <c r="EOZ63" s="39"/>
      <c r="EPA63" s="39"/>
      <c r="EPB63" s="39"/>
      <c r="EPC63" s="39"/>
      <c r="EPD63" s="39"/>
      <c r="EPE63" s="39"/>
      <c r="EPF63" s="39"/>
      <c r="EPG63" s="39"/>
      <c r="EPH63" s="39"/>
      <c r="EPI63" s="39"/>
      <c r="EPJ63" s="39"/>
      <c r="EPK63" s="39"/>
      <c r="EPL63" s="39"/>
      <c r="EPM63" s="39"/>
      <c r="EPN63" s="39"/>
      <c r="EPO63" s="39"/>
      <c r="EPP63" s="39"/>
      <c r="EPQ63" s="39"/>
      <c r="EPR63" s="39"/>
      <c r="EPS63" s="39"/>
      <c r="EPT63" s="39"/>
      <c r="EPU63" s="39"/>
      <c r="EPV63" s="39"/>
      <c r="EPW63" s="39"/>
      <c r="EPX63" s="39"/>
      <c r="EPY63" s="39"/>
      <c r="EPZ63" s="39"/>
      <c r="EQA63" s="39"/>
      <c r="EQB63" s="39"/>
      <c r="EQC63" s="39"/>
      <c r="EQD63" s="39"/>
      <c r="EQE63" s="39"/>
      <c r="EQF63" s="39"/>
      <c r="EQG63" s="39"/>
      <c r="EQH63" s="39"/>
      <c r="EQI63" s="39"/>
      <c r="EQJ63" s="39"/>
      <c r="EQK63" s="39"/>
      <c r="EQL63" s="39"/>
      <c r="EQM63" s="39"/>
      <c r="EQN63" s="39"/>
      <c r="EQO63" s="39"/>
      <c r="EQP63" s="39"/>
      <c r="EQQ63" s="39"/>
      <c r="EQR63" s="39"/>
      <c r="EQS63" s="39"/>
      <c r="EQT63" s="39"/>
      <c r="EQU63" s="39"/>
      <c r="EQV63" s="39"/>
      <c r="EQW63" s="39"/>
      <c r="EQX63" s="39"/>
      <c r="EQY63" s="39"/>
      <c r="EQZ63" s="39"/>
      <c r="ERA63" s="39"/>
      <c r="ERB63" s="39"/>
      <c r="ERC63" s="39"/>
      <c r="ERD63" s="39"/>
      <c r="ERE63" s="39"/>
      <c r="ERF63" s="39"/>
      <c r="ERG63" s="39"/>
      <c r="ERH63" s="39"/>
      <c r="ERI63" s="39"/>
      <c r="ERJ63" s="39"/>
      <c r="ERK63" s="39"/>
      <c r="ERL63" s="39"/>
      <c r="ERM63" s="39"/>
      <c r="ERN63" s="39"/>
      <c r="ERO63" s="39"/>
      <c r="ERP63" s="39"/>
      <c r="ERQ63" s="39"/>
      <c r="ERR63" s="39"/>
      <c r="ERS63" s="39"/>
      <c r="ERT63" s="39"/>
      <c r="ERU63" s="39"/>
      <c r="ERV63" s="39"/>
      <c r="ERW63" s="39"/>
      <c r="ERX63" s="39"/>
      <c r="ERY63" s="39"/>
      <c r="ERZ63" s="39"/>
      <c r="ESA63" s="39"/>
      <c r="ESB63" s="39"/>
      <c r="ESC63" s="39"/>
      <c r="ESD63" s="39"/>
      <c r="ESE63" s="39"/>
      <c r="ESF63" s="39"/>
      <c r="ESG63" s="39"/>
      <c r="ESH63" s="39"/>
      <c r="ESI63" s="39"/>
      <c r="ESJ63" s="39"/>
      <c r="ESK63" s="39"/>
      <c r="ESL63" s="39"/>
      <c r="ESM63" s="39"/>
      <c r="ESN63" s="39"/>
      <c r="ESO63" s="39"/>
      <c r="ESP63" s="39"/>
      <c r="ESQ63" s="39"/>
      <c r="ESR63" s="39"/>
      <c r="ESS63" s="39"/>
      <c r="EST63" s="39"/>
      <c r="ESU63" s="39"/>
      <c r="ESV63" s="39"/>
      <c r="ESW63" s="39"/>
      <c r="ESX63" s="39"/>
      <c r="ESY63" s="39"/>
      <c r="ESZ63" s="39"/>
      <c r="ETA63" s="39"/>
      <c r="ETB63" s="39"/>
      <c r="ETC63" s="39"/>
      <c r="ETD63" s="39"/>
      <c r="ETE63" s="39"/>
      <c r="ETF63" s="39"/>
      <c r="ETG63" s="39"/>
      <c r="ETH63" s="39"/>
      <c r="ETI63" s="39"/>
      <c r="ETJ63" s="39"/>
      <c r="ETK63" s="39"/>
      <c r="ETL63" s="39"/>
      <c r="ETM63" s="39"/>
      <c r="ETN63" s="39"/>
      <c r="ETO63" s="39"/>
      <c r="ETP63" s="39"/>
      <c r="ETQ63" s="39"/>
      <c r="ETR63" s="39"/>
      <c r="ETS63" s="39"/>
      <c r="ETT63" s="39"/>
      <c r="ETU63" s="39"/>
      <c r="ETV63" s="39"/>
      <c r="ETW63" s="39"/>
      <c r="ETX63" s="39"/>
      <c r="ETY63" s="39"/>
      <c r="ETZ63" s="39"/>
      <c r="EUA63" s="39"/>
      <c r="EUB63" s="39"/>
      <c r="EUC63" s="39"/>
      <c r="EUD63" s="39"/>
      <c r="EUE63" s="39"/>
      <c r="EUF63" s="39"/>
      <c r="EUG63" s="39"/>
      <c r="EUH63" s="39"/>
      <c r="EUI63" s="39"/>
      <c r="EUJ63" s="39"/>
      <c r="EUK63" s="39"/>
      <c r="EUL63" s="39"/>
      <c r="EUM63" s="39"/>
      <c r="EUN63" s="39"/>
      <c r="EUO63" s="39"/>
      <c r="EUP63" s="39"/>
      <c r="EUQ63" s="39"/>
      <c r="EUR63" s="39"/>
      <c r="EUS63" s="39"/>
      <c r="EUT63" s="39"/>
      <c r="EUU63" s="39"/>
      <c r="EUV63" s="39"/>
      <c r="EUW63" s="39"/>
      <c r="EUX63" s="39"/>
      <c r="EUY63" s="39"/>
      <c r="EUZ63" s="39"/>
      <c r="EVA63" s="39"/>
      <c r="EVB63" s="39"/>
      <c r="EVC63" s="39"/>
      <c r="EVD63" s="39"/>
      <c r="EVE63" s="39"/>
      <c r="EVF63" s="39"/>
      <c r="EVG63" s="39"/>
      <c r="EVH63" s="39"/>
      <c r="EVI63" s="39"/>
      <c r="EVJ63" s="39"/>
      <c r="EVK63" s="39"/>
      <c r="EVL63" s="39"/>
      <c r="EVM63" s="39"/>
      <c r="EVN63" s="39"/>
      <c r="EVO63" s="39"/>
      <c r="EVP63" s="39"/>
      <c r="EVQ63" s="39"/>
      <c r="EVR63" s="39"/>
      <c r="EVS63" s="39"/>
      <c r="EVT63" s="39"/>
      <c r="EVU63" s="39"/>
      <c r="EVV63" s="39"/>
      <c r="EVW63" s="39"/>
      <c r="EVX63" s="39"/>
      <c r="EVY63" s="39"/>
      <c r="EVZ63" s="39"/>
      <c r="EWA63" s="39"/>
      <c r="EWB63" s="39"/>
      <c r="EWC63" s="39"/>
      <c r="EWD63" s="39"/>
      <c r="EWE63" s="39"/>
      <c r="EWF63" s="39"/>
      <c r="EWG63" s="39"/>
      <c r="EWH63" s="39"/>
      <c r="EWI63" s="39"/>
      <c r="EWJ63" s="39"/>
      <c r="EWK63" s="39"/>
      <c r="EWL63" s="39"/>
      <c r="EWM63" s="39"/>
      <c r="EWN63" s="39"/>
      <c r="EWO63" s="39"/>
      <c r="EWP63" s="39"/>
      <c r="EWQ63" s="39"/>
      <c r="EWR63" s="39"/>
      <c r="EWS63" s="39"/>
      <c r="EWT63" s="39"/>
      <c r="EWU63" s="39"/>
      <c r="EWV63" s="39"/>
      <c r="EWW63" s="39"/>
      <c r="EWX63" s="39"/>
      <c r="EWY63" s="39"/>
      <c r="EWZ63" s="39"/>
      <c r="EXA63" s="39"/>
      <c r="EXB63" s="39"/>
      <c r="EXC63" s="39"/>
      <c r="EXD63" s="39"/>
      <c r="EXE63" s="39"/>
      <c r="EXF63" s="39"/>
      <c r="EXG63" s="39"/>
      <c r="EXH63" s="39"/>
      <c r="EXI63" s="39"/>
      <c r="EXJ63" s="39"/>
      <c r="EXK63" s="39"/>
      <c r="EXL63" s="39"/>
      <c r="EXM63" s="39"/>
      <c r="EXN63" s="39"/>
      <c r="EXO63" s="39"/>
      <c r="EXP63" s="39"/>
      <c r="EXQ63" s="39"/>
      <c r="EXR63" s="39"/>
      <c r="EXS63" s="39"/>
      <c r="EXT63" s="39"/>
      <c r="EXU63" s="39"/>
      <c r="EXV63" s="39"/>
      <c r="EXW63" s="39"/>
      <c r="EXX63" s="39"/>
      <c r="EXY63" s="39"/>
      <c r="EXZ63" s="39"/>
      <c r="EYA63" s="39"/>
      <c r="EYB63" s="39"/>
      <c r="EYC63" s="39"/>
      <c r="EYD63" s="39"/>
      <c r="EYE63" s="39"/>
      <c r="EYF63" s="39"/>
      <c r="EYG63" s="39"/>
      <c r="EYH63" s="39"/>
      <c r="EYI63" s="39"/>
      <c r="EYJ63" s="39"/>
      <c r="EYK63" s="39"/>
      <c r="EYL63" s="39"/>
      <c r="EYM63" s="39"/>
      <c r="EYN63" s="39"/>
      <c r="EYO63" s="39"/>
      <c r="EYP63" s="39"/>
      <c r="EYQ63" s="39"/>
      <c r="EYR63" s="39"/>
      <c r="EYS63" s="39"/>
      <c r="EYT63" s="39"/>
      <c r="EYU63" s="39"/>
      <c r="EYV63" s="39"/>
      <c r="EYW63" s="39"/>
      <c r="EYX63" s="39"/>
      <c r="EYY63" s="39"/>
      <c r="EYZ63" s="39"/>
      <c r="EZA63" s="39"/>
      <c r="EZB63" s="39"/>
      <c r="EZC63" s="39"/>
      <c r="EZD63" s="39"/>
      <c r="EZE63" s="39"/>
      <c r="EZF63" s="39"/>
      <c r="EZG63" s="39"/>
      <c r="EZH63" s="39"/>
      <c r="EZI63" s="39"/>
      <c r="EZJ63" s="39"/>
      <c r="EZK63" s="39"/>
      <c r="EZL63" s="39"/>
      <c r="EZM63" s="39"/>
      <c r="EZN63" s="39"/>
      <c r="EZO63" s="39"/>
      <c r="EZP63" s="39"/>
      <c r="EZQ63" s="39"/>
      <c r="EZR63" s="39"/>
      <c r="EZS63" s="39"/>
      <c r="EZT63" s="39"/>
      <c r="EZU63" s="39"/>
      <c r="EZV63" s="39"/>
      <c r="EZW63" s="39"/>
      <c r="EZX63" s="39"/>
      <c r="EZY63" s="39"/>
      <c r="EZZ63" s="39"/>
      <c r="FAA63" s="39"/>
      <c r="FAB63" s="39"/>
      <c r="FAC63" s="39"/>
      <c r="FAD63" s="39"/>
      <c r="FAE63" s="39"/>
      <c r="FAF63" s="39"/>
      <c r="FAG63" s="39"/>
      <c r="FAH63" s="39"/>
      <c r="FAI63" s="39"/>
      <c r="FAJ63" s="39"/>
      <c r="FAK63" s="39"/>
      <c r="FAL63" s="39"/>
      <c r="FAM63" s="39"/>
      <c r="FAN63" s="39"/>
      <c r="FAO63" s="39"/>
      <c r="FAP63" s="39"/>
      <c r="FAQ63" s="39"/>
      <c r="FAR63" s="39"/>
      <c r="FAS63" s="39"/>
      <c r="FAT63" s="39"/>
      <c r="FAU63" s="39"/>
      <c r="FAV63" s="39"/>
      <c r="FAW63" s="39"/>
      <c r="FAX63" s="39"/>
      <c r="FAY63" s="39"/>
      <c r="FAZ63" s="39"/>
      <c r="FBA63" s="39"/>
      <c r="FBB63" s="39"/>
      <c r="FBC63" s="39"/>
      <c r="FBD63" s="39"/>
      <c r="FBE63" s="39"/>
      <c r="FBF63" s="39"/>
      <c r="FBG63" s="39"/>
      <c r="FBH63" s="39"/>
      <c r="FBI63" s="39"/>
      <c r="FBJ63" s="39"/>
      <c r="FBK63" s="39"/>
      <c r="FBL63" s="39"/>
      <c r="FBM63" s="39"/>
      <c r="FBN63" s="39"/>
      <c r="FBO63" s="39"/>
      <c r="FBP63" s="39"/>
      <c r="FBQ63" s="39"/>
      <c r="FBR63" s="39"/>
      <c r="FBS63" s="39"/>
      <c r="FBT63" s="39"/>
      <c r="FBU63" s="39"/>
      <c r="FBV63" s="39"/>
      <c r="FBW63" s="39"/>
      <c r="FBX63" s="39"/>
      <c r="FBY63" s="39"/>
      <c r="FBZ63" s="39"/>
      <c r="FCA63" s="39"/>
      <c r="FCB63" s="39"/>
      <c r="FCC63" s="39"/>
      <c r="FCD63" s="39"/>
      <c r="FCE63" s="39"/>
      <c r="FCF63" s="39"/>
      <c r="FCG63" s="39"/>
      <c r="FCH63" s="39"/>
      <c r="FCI63" s="39"/>
      <c r="FCJ63" s="39"/>
      <c r="FCK63" s="39"/>
      <c r="FCL63" s="39"/>
      <c r="FCM63" s="39"/>
      <c r="FCN63" s="39"/>
      <c r="FCO63" s="39"/>
      <c r="FCP63" s="39"/>
      <c r="FCQ63" s="39"/>
      <c r="FCR63" s="39"/>
      <c r="FCS63" s="39"/>
      <c r="FCT63" s="39"/>
      <c r="FCU63" s="39"/>
      <c r="FCV63" s="39"/>
      <c r="FCW63" s="39"/>
      <c r="FCX63" s="39"/>
      <c r="FCY63" s="39"/>
      <c r="FCZ63" s="39"/>
      <c r="FDA63" s="39"/>
      <c r="FDB63" s="39"/>
      <c r="FDC63" s="39"/>
      <c r="FDD63" s="39"/>
      <c r="FDE63" s="39"/>
      <c r="FDF63" s="39"/>
      <c r="FDG63" s="39"/>
      <c r="FDH63" s="39"/>
      <c r="FDI63" s="39"/>
      <c r="FDJ63" s="39"/>
      <c r="FDK63" s="39"/>
      <c r="FDL63" s="39"/>
      <c r="FDM63" s="39"/>
      <c r="FDN63" s="39"/>
      <c r="FDO63" s="39"/>
      <c r="FDP63" s="39"/>
      <c r="FDQ63" s="39"/>
      <c r="FDR63" s="39"/>
      <c r="FDS63" s="39"/>
      <c r="FDT63" s="39"/>
      <c r="FDU63" s="39"/>
      <c r="FDV63" s="39"/>
      <c r="FDW63" s="39"/>
      <c r="FDX63" s="39"/>
      <c r="FDY63" s="39"/>
      <c r="FDZ63" s="39"/>
      <c r="FEA63" s="39"/>
      <c r="FEB63" s="39"/>
      <c r="FEC63" s="39"/>
      <c r="FED63" s="39"/>
      <c r="FEE63" s="39"/>
      <c r="FEF63" s="39"/>
      <c r="FEG63" s="39"/>
      <c r="FEH63" s="39"/>
      <c r="FEI63" s="39"/>
      <c r="FEJ63" s="39"/>
      <c r="FEK63" s="39"/>
      <c r="FEL63" s="39"/>
      <c r="FEM63" s="39"/>
      <c r="FEN63" s="39"/>
      <c r="FEO63" s="39"/>
      <c r="FEP63" s="39"/>
      <c r="FEQ63" s="39"/>
      <c r="FER63" s="39"/>
      <c r="FES63" s="39"/>
      <c r="FET63" s="39"/>
      <c r="FEU63" s="39"/>
      <c r="FEV63" s="39"/>
      <c r="FEW63" s="39"/>
      <c r="FEX63" s="39"/>
      <c r="FEY63" s="39"/>
      <c r="FEZ63" s="39"/>
      <c r="FFA63" s="39"/>
      <c r="FFB63" s="39"/>
      <c r="FFC63" s="39"/>
      <c r="FFD63" s="39"/>
      <c r="FFE63" s="39"/>
      <c r="FFF63" s="39"/>
      <c r="FFG63" s="39"/>
      <c r="FFH63" s="39"/>
      <c r="FFI63" s="39"/>
      <c r="FFJ63" s="39"/>
      <c r="FFK63" s="39"/>
      <c r="FFL63" s="39"/>
      <c r="FFM63" s="39"/>
      <c r="FFN63" s="39"/>
      <c r="FFO63" s="39"/>
      <c r="FFP63" s="39"/>
      <c r="FFQ63" s="39"/>
      <c r="FFR63" s="39"/>
      <c r="FFS63" s="39"/>
      <c r="FFT63" s="39"/>
      <c r="FFU63" s="39"/>
      <c r="FFV63" s="39"/>
      <c r="FFW63" s="39"/>
      <c r="FFX63" s="39"/>
      <c r="FFY63" s="39"/>
      <c r="FFZ63" s="39"/>
      <c r="FGA63" s="39"/>
      <c r="FGB63" s="39"/>
      <c r="FGC63" s="39"/>
      <c r="FGD63" s="39"/>
      <c r="FGE63" s="39"/>
      <c r="FGF63" s="39"/>
      <c r="FGG63" s="39"/>
      <c r="FGH63" s="39"/>
      <c r="FGI63" s="39"/>
      <c r="FGJ63" s="39"/>
      <c r="FGK63" s="39"/>
      <c r="FGL63" s="39"/>
      <c r="FGM63" s="39"/>
      <c r="FGN63" s="39"/>
      <c r="FGO63" s="39"/>
      <c r="FGP63" s="39"/>
      <c r="FGQ63" s="39"/>
      <c r="FGR63" s="39"/>
      <c r="FGS63" s="39"/>
      <c r="FGT63" s="39"/>
      <c r="FGU63" s="39"/>
      <c r="FGV63" s="39"/>
      <c r="FGW63" s="39"/>
      <c r="FGX63" s="39"/>
      <c r="FGY63" s="39"/>
      <c r="FGZ63" s="39"/>
      <c r="FHA63" s="39"/>
      <c r="FHB63" s="39"/>
      <c r="FHC63" s="39"/>
      <c r="FHD63" s="39"/>
      <c r="FHE63" s="39"/>
      <c r="FHF63" s="39"/>
      <c r="FHG63" s="39"/>
      <c r="FHH63" s="39"/>
      <c r="FHI63" s="39"/>
      <c r="FHJ63" s="39"/>
      <c r="FHK63" s="39"/>
      <c r="FHL63" s="39"/>
      <c r="FHM63" s="39"/>
      <c r="FHN63" s="39"/>
      <c r="FHO63" s="39"/>
      <c r="FHP63" s="39"/>
      <c r="FHQ63" s="39"/>
      <c r="FHR63" s="39"/>
      <c r="FHS63" s="39"/>
      <c r="FHT63" s="39"/>
      <c r="FHU63" s="39"/>
      <c r="FHV63" s="39"/>
      <c r="FHW63" s="39"/>
      <c r="FHX63" s="39"/>
      <c r="FHY63" s="39"/>
      <c r="FHZ63" s="39"/>
      <c r="FIA63" s="39"/>
      <c r="FIB63" s="39"/>
      <c r="FIC63" s="39"/>
      <c r="FID63" s="39"/>
      <c r="FIE63" s="39"/>
      <c r="FIF63" s="39"/>
      <c r="FIG63" s="39"/>
      <c r="FIH63" s="39"/>
      <c r="FII63" s="39"/>
      <c r="FIJ63" s="39"/>
      <c r="FIK63" s="39"/>
      <c r="FIL63" s="39"/>
      <c r="FIM63" s="39"/>
      <c r="FIN63" s="39"/>
      <c r="FIO63" s="39"/>
      <c r="FIP63" s="39"/>
      <c r="FIQ63" s="39"/>
      <c r="FIR63" s="39"/>
      <c r="FIS63" s="39"/>
      <c r="FIT63" s="39"/>
      <c r="FIU63" s="39"/>
      <c r="FIV63" s="39"/>
      <c r="FIW63" s="39"/>
      <c r="FIX63" s="39"/>
      <c r="FIY63" s="39"/>
      <c r="FIZ63" s="39"/>
      <c r="FJA63" s="39"/>
      <c r="FJB63" s="39"/>
      <c r="FJC63" s="39"/>
      <c r="FJD63" s="39"/>
      <c r="FJE63" s="39"/>
      <c r="FJF63" s="39"/>
      <c r="FJG63" s="39"/>
      <c r="FJH63" s="39"/>
      <c r="FJI63" s="39"/>
      <c r="FJJ63" s="39"/>
      <c r="FJK63" s="39"/>
      <c r="FJL63" s="39"/>
      <c r="FJM63" s="39"/>
      <c r="FJN63" s="39"/>
      <c r="FJO63" s="39"/>
      <c r="FJP63" s="39"/>
      <c r="FJQ63" s="39"/>
      <c r="FJR63" s="39"/>
      <c r="FJS63" s="39"/>
      <c r="FJT63" s="39"/>
      <c r="FJU63" s="39"/>
      <c r="FJV63" s="39"/>
      <c r="FJW63" s="39"/>
      <c r="FJX63" s="39"/>
      <c r="FJY63" s="39"/>
      <c r="FJZ63" s="39"/>
      <c r="FKA63" s="39"/>
      <c r="FKB63" s="39"/>
      <c r="FKC63" s="39"/>
      <c r="FKD63" s="39"/>
      <c r="FKE63" s="39"/>
      <c r="FKF63" s="39"/>
      <c r="FKG63" s="39"/>
      <c r="FKH63" s="39"/>
      <c r="FKI63" s="39"/>
      <c r="FKJ63" s="39"/>
      <c r="FKK63" s="39"/>
      <c r="FKL63" s="39"/>
      <c r="FKM63" s="39"/>
      <c r="FKN63" s="39"/>
      <c r="FKO63" s="39"/>
      <c r="FKP63" s="39"/>
      <c r="FKQ63" s="39"/>
      <c r="FKR63" s="39"/>
      <c r="FKS63" s="39"/>
      <c r="FKT63" s="39"/>
      <c r="FKU63" s="39"/>
      <c r="FKV63" s="39"/>
      <c r="FKW63" s="39"/>
      <c r="FKX63" s="39"/>
      <c r="FKY63" s="39"/>
      <c r="FKZ63" s="39"/>
      <c r="FLA63" s="39"/>
      <c r="FLB63" s="39"/>
      <c r="FLC63" s="39"/>
      <c r="FLD63" s="39"/>
      <c r="FLE63" s="39"/>
      <c r="FLF63" s="39"/>
      <c r="FLG63" s="39"/>
      <c r="FLH63" s="39"/>
      <c r="FLI63" s="39"/>
      <c r="FLJ63" s="39"/>
      <c r="FLK63" s="39"/>
      <c r="FLL63" s="39"/>
      <c r="FLM63" s="39"/>
      <c r="FLN63" s="39"/>
      <c r="FLO63" s="39"/>
      <c r="FLP63" s="39"/>
      <c r="FLQ63" s="39"/>
      <c r="FLR63" s="39"/>
      <c r="FLS63" s="39"/>
      <c r="FLT63" s="39"/>
      <c r="FLU63" s="39"/>
      <c r="FLV63" s="39"/>
      <c r="FLW63" s="39"/>
      <c r="FLX63" s="39"/>
      <c r="FLY63" s="39"/>
      <c r="FLZ63" s="39"/>
      <c r="FMA63" s="39"/>
      <c r="FMB63" s="39"/>
      <c r="FMC63" s="39"/>
      <c r="FMD63" s="39"/>
      <c r="FME63" s="39"/>
      <c r="FMF63" s="39"/>
      <c r="FMG63" s="39"/>
      <c r="FMH63" s="39"/>
      <c r="FMI63" s="39"/>
      <c r="FMJ63" s="39"/>
      <c r="FMK63" s="39"/>
      <c r="FML63" s="39"/>
      <c r="FMM63" s="39"/>
      <c r="FMN63" s="39"/>
      <c r="FMO63" s="39"/>
      <c r="FMP63" s="39"/>
      <c r="FMQ63" s="39"/>
      <c r="FMR63" s="39"/>
      <c r="FMS63" s="39"/>
      <c r="FMT63" s="39"/>
      <c r="FMU63" s="39"/>
      <c r="FMV63" s="39"/>
      <c r="FMW63" s="39"/>
      <c r="FMX63" s="39"/>
      <c r="FMY63" s="39"/>
      <c r="FMZ63" s="39"/>
      <c r="FNA63" s="39"/>
      <c r="FNB63" s="39"/>
      <c r="FNC63" s="39"/>
      <c r="FND63" s="39"/>
      <c r="FNE63" s="39"/>
      <c r="FNF63" s="39"/>
      <c r="FNG63" s="39"/>
      <c r="FNH63" s="39"/>
      <c r="FNI63" s="39"/>
      <c r="FNJ63" s="39"/>
      <c r="FNK63" s="39"/>
      <c r="FNL63" s="39"/>
      <c r="FNM63" s="39"/>
      <c r="FNN63" s="39"/>
      <c r="FNO63" s="39"/>
      <c r="FNP63" s="39"/>
      <c r="FNQ63" s="39"/>
      <c r="FNR63" s="39"/>
      <c r="FNS63" s="39"/>
      <c r="FNT63" s="39"/>
      <c r="FNU63" s="39"/>
      <c r="FNV63" s="39"/>
      <c r="FNW63" s="39"/>
      <c r="FNX63" s="39"/>
      <c r="FNY63" s="39"/>
      <c r="FNZ63" s="39"/>
      <c r="FOA63" s="39"/>
      <c r="FOB63" s="39"/>
      <c r="FOC63" s="39"/>
      <c r="FOD63" s="39"/>
      <c r="FOE63" s="39"/>
      <c r="FOF63" s="39"/>
      <c r="FOG63" s="39"/>
      <c r="FOH63" s="39"/>
      <c r="FOI63" s="39"/>
      <c r="FOJ63" s="39"/>
      <c r="FOK63" s="39"/>
      <c r="FOL63" s="39"/>
      <c r="FOM63" s="39"/>
      <c r="FON63" s="39"/>
      <c r="FOO63" s="39"/>
      <c r="FOP63" s="39"/>
      <c r="FOQ63" s="39"/>
      <c r="FOR63" s="39"/>
      <c r="FOS63" s="39"/>
      <c r="FOT63" s="39"/>
      <c r="FOU63" s="39"/>
      <c r="FOV63" s="39"/>
      <c r="FOW63" s="39"/>
      <c r="FOX63" s="39"/>
      <c r="FOY63" s="39"/>
      <c r="FOZ63" s="39"/>
      <c r="FPA63" s="39"/>
      <c r="FPB63" s="39"/>
      <c r="FPC63" s="39"/>
      <c r="FPD63" s="39"/>
      <c r="FPE63" s="39"/>
      <c r="FPF63" s="39"/>
      <c r="FPG63" s="39"/>
      <c r="FPH63" s="39"/>
      <c r="FPI63" s="39"/>
      <c r="FPJ63" s="39"/>
      <c r="FPK63" s="39"/>
      <c r="FPL63" s="39"/>
      <c r="FPM63" s="39"/>
      <c r="FPN63" s="39"/>
      <c r="FPO63" s="39"/>
      <c r="FPP63" s="39"/>
      <c r="FPQ63" s="39"/>
      <c r="FPR63" s="39"/>
      <c r="FPS63" s="39"/>
      <c r="FPT63" s="39"/>
      <c r="FPU63" s="39"/>
      <c r="FPV63" s="39"/>
      <c r="FPW63" s="39"/>
      <c r="FPX63" s="39"/>
      <c r="FPY63" s="39"/>
      <c r="FPZ63" s="39"/>
      <c r="FQA63" s="39"/>
      <c r="FQB63" s="39"/>
      <c r="FQC63" s="39"/>
      <c r="FQD63" s="39"/>
      <c r="FQE63" s="39"/>
      <c r="FQF63" s="39"/>
      <c r="FQG63" s="39"/>
      <c r="FQH63" s="39"/>
      <c r="FQI63" s="39"/>
      <c r="FQJ63" s="39"/>
      <c r="FQK63" s="39"/>
      <c r="FQL63" s="39"/>
      <c r="FQM63" s="39"/>
      <c r="FQN63" s="39"/>
      <c r="FQO63" s="39"/>
      <c r="FQP63" s="39"/>
      <c r="FQQ63" s="39"/>
      <c r="FQR63" s="39"/>
      <c r="FQS63" s="39"/>
      <c r="FQT63" s="39"/>
      <c r="FQU63" s="39"/>
      <c r="FQV63" s="39"/>
      <c r="FQW63" s="39"/>
      <c r="FQX63" s="39"/>
      <c r="FQY63" s="39"/>
      <c r="FQZ63" s="39"/>
      <c r="FRA63" s="39"/>
      <c r="FRB63" s="39"/>
      <c r="FRC63" s="39"/>
      <c r="FRD63" s="39"/>
      <c r="FRE63" s="39"/>
      <c r="FRF63" s="39"/>
      <c r="FRG63" s="39"/>
      <c r="FRH63" s="39"/>
      <c r="FRI63" s="39"/>
      <c r="FRJ63" s="39"/>
      <c r="FRK63" s="39"/>
      <c r="FRL63" s="39"/>
      <c r="FRM63" s="39"/>
      <c r="FRN63" s="39"/>
      <c r="FRO63" s="39"/>
      <c r="FRP63" s="39"/>
      <c r="FRQ63" s="39"/>
      <c r="FRR63" s="39"/>
      <c r="FRS63" s="39"/>
      <c r="FRT63" s="39"/>
      <c r="FRU63" s="39"/>
      <c r="FRV63" s="39"/>
      <c r="FRW63" s="39"/>
      <c r="FRX63" s="39"/>
      <c r="FRY63" s="39"/>
      <c r="FRZ63" s="39"/>
      <c r="FSA63" s="39"/>
      <c r="FSB63" s="39"/>
      <c r="FSC63" s="39"/>
      <c r="FSD63" s="39"/>
      <c r="FSE63" s="39"/>
      <c r="FSF63" s="39"/>
      <c r="FSG63" s="39"/>
      <c r="FSH63" s="39"/>
      <c r="FSI63" s="39"/>
      <c r="FSJ63" s="39"/>
      <c r="FSK63" s="39"/>
      <c r="FSL63" s="39"/>
      <c r="FSM63" s="39"/>
      <c r="FSN63" s="39"/>
      <c r="FSO63" s="39"/>
      <c r="FSP63" s="39"/>
      <c r="FSQ63" s="39"/>
      <c r="FSR63" s="39"/>
      <c r="FSS63" s="39"/>
      <c r="FST63" s="39"/>
      <c r="FSU63" s="39"/>
      <c r="FSV63" s="39"/>
      <c r="FSW63" s="39"/>
      <c r="FSX63" s="39"/>
      <c r="FSY63" s="39"/>
      <c r="FSZ63" s="39"/>
      <c r="FTA63" s="39"/>
      <c r="FTB63" s="39"/>
      <c r="FTC63" s="39"/>
      <c r="FTD63" s="39"/>
      <c r="FTE63" s="39"/>
      <c r="FTF63" s="39"/>
      <c r="FTG63" s="39"/>
      <c r="FTH63" s="39"/>
      <c r="FTI63" s="39"/>
      <c r="FTJ63" s="39"/>
      <c r="FTK63" s="39"/>
      <c r="FTL63" s="39"/>
      <c r="FTM63" s="39"/>
      <c r="FTN63" s="39"/>
      <c r="FTO63" s="39"/>
      <c r="FTP63" s="39"/>
      <c r="FTQ63" s="39"/>
      <c r="FTR63" s="39"/>
      <c r="FTS63" s="39"/>
      <c r="FTT63" s="39"/>
      <c r="FTU63" s="39"/>
      <c r="FTV63" s="39"/>
      <c r="FTW63" s="39"/>
      <c r="FTX63" s="39"/>
      <c r="FTY63" s="39"/>
      <c r="FTZ63" s="39"/>
      <c r="FUA63" s="39"/>
      <c r="FUB63" s="39"/>
      <c r="FUC63" s="39"/>
      <c r="FUD63" s="39"/>
      <c r="FUE63" s="39"/>
      <c r="FUF63" s="39"/>
      <c r="FUG63" s="39"/>
      <c r="FUH63" s="39"/>
      <c r="FUI63" s="39"/>
      <c r="FUJ63" s="39"/>
      <c r="FUK63" s="39"/>
      <c r="FUL63" s="39"/>
      <c r="FUM63" s="39"/>
      <c r="FUN63" s="39"/>
      <c r="FUO63" s="39"/>
      <c r="FUP63" s="39"/>
      <c r="FUQ63" s="39"/>
      <c r="FUR63" s="39"/>
      <c r="FUS63" s="39"/>
      <c r="FUT63" s="39"/>
      <c r="FUU63" s="39"/>
      <c r="FUV63" s="39"/>
      <c r="FUW63" s="39"/>
      <c r="FUX63" s="39"/>
      <c r="FUY63" s="39"/>
      <c r="FUZ63" s="39"/>
      <c r="FVA63" s="39"/>
      <c r="FVB63" s="39"/>
      <c r="FVC63" s="39"/>
      <c r="FVD63" s="39"/>
      <c r="FVE63" s="39"/>
      <c r="FVF63" s="39"/>
      <c r="FVG63" s="39"/>
      <c r="FVH63" s="39"/>
      <c r="FVI63" s="39"/>
      <c r="FVJ63" s="39"/>
      <c r="FVK63" s="39"/>
      <c r="FVL63" s="39"/>
      <c r="FVM63" s="39"/>
      <c r="FVN63" s="39"/>
      <c r="FVO63" s="39"/>
      <c r="FVP63" s="39"/>
      <c r="FVQ63" s="39"/>
      <c r="FVR63" s="39"/>
      <c r="FVS63" s="39"/>
      <c r="FVT63" s="39"/>
      <c r="FVU63" s="39"/>
      <c r="FVV63" s="39"/>
      <c r="FVW63" s="39"/>
      <c r="FVX63" s="39"/>
      <c r="FVY63" s="39"/>
      <c r="FVZ63" s="39"/>
      <c r="FWA63" s="39"/>
      <c r="FWB63" s="39"/>
      <c r="FWC63" s="39"/>
      <c r="FWD63" s="39"/>
      <c r="FWE63" s="39"/>
      <c r="FWF63" s="39"/>
      <c r="FWG63" s="39"/>
      <c r="FWH63" s="39"/>
      <c r="FWI63" s="39"/>
      <c r="FWJ63" s="39"/>
      <c r="FWK63" s="39"/>
      <c r="FWL63" s="39"/>
      <c r="FWM63" s="39"/>
      <c r="FWN63" s="39"/>
      <c r="FWO63" s="39"/>
      <c r="FWP63" s="39"/>
      <c r="FWQ63" s="39"/>
      <c r="FWR63" s="39"/>
      <c r="FWS63" s="39"/>
      <c r="FWT63" s="39"/>
      <c r="FWU63" s="39"/>
      <c r="FWV63" s="39"/>
      <c r="FWW63" s="39"/>
      <c r="FWX63" s="39"/>
      <c r="FWY63" s="39"/>
      <c r="FWZ63" s="39"/>
      <c r="FXA63" s="39"/>
      <c r="FXB63" s="39"/>
      <c r="FXC63" s="39"/>
      <c r="FXD63" s="39"/>
      <c r="FXE63" s="39"/>
      <c r="FXF63" s="39"/>
      <c r="FXG63" s="39"/>
      <c r="FXH63" s="39"/>
      <c r="FXI63" s="39"/>
      <c r="FXJ63" s="39"/>
      <c r="FXK63" s="39"/>
      <c r="FXL63" s="39"/>
      <c r="FXM63" s="39"/>
      <c r="FXN63" s="39"/>
      <c r="FXO63" s="39"/>
      <c r="FXP63" s="39"/>
      <c r="FXQ63" s="39"/>
      <c r="FXR63" s="39"/>
      <c r="FXS63" s="39"/>
      <c r="FXT63" s="39"/>
      <c r="FXU63" s="39"/>
      <c r="FXV63" s="39"/>
      <c r="FXW63" s="39"/>
      <c r="FXX63" s="39"/>
      <c r="FXY63" s="39"/>
      <c r="FXZ63" s="39"/>
      <c r="FYA63" s="39"/>
      <c r="FYB63" s="39"/>
      <c r="FYC63" s="39"/>
      <c r="FYD63" s="39"/>
      <c r="FYE63" s="39"/>
      <c r="FYF63" s="39"/>
      <c r="FYG63" s="39"/>
      <c r="FYH63" s="39"/>
      <c r="FYI63" s="39"/>
      <c r="FYJ63" s="39"/>
      <c r="FYK63" s="39"/>
      <c r="FYL63" s="39"/>
      <c r="FYM63" s="39"/>
      <c r="FYN63" s="39"/>
      <c r="FYO63" s="39"/>
      <c r="FYP63" s="39"/>
      <c r="FYQ63" s="39"/>
      <c r="FYR63" s="39"/>
      <c r="FYS63" s="39"/>
      <c r="FYT63" s="39"/>
      <c r="FYU63" s="39"/>
      <c r="FYV63" s="39"/>
      <c r="FYW63" s="39"/>
      <c r="FYX63" s="39"/>
      <c r="FYY63" s="39"/>
      <c r="FYZ63" s="39"/>
      <c r="FZA63" s="39"/>
      <c r="FZB63" s="39"/>
      <c r="FZC63" s="39"/>
      <c r="FZD63" s="39"/>
      <c r="FZE63" s="39"/>
      <c r="FZF63" s="39"/>
      <c r="FZG63" s="39"/>
      <c r="FZH63" s="39"/>
      <c r="FZI63" s="39"/>
      <c r="FZJ63" s="39"/>
      <c r="FZK63" s="39"/>
      <c r="FZL63" s="39"/>
      <c r="FZM63" s="39"/>
      <c r="FZN63" s="39"/>
      <c r="FZO63" s="39"/>
      <c r="FZP63" s="39"/>
      <c r="FZQ63" s="39"/>
      <c r="FZR63" s="39"/>
      <c r="FZS63" s="39"/>
      <c r="FZT63" s="39"/>
      <c r="FZU63" s="39"/>
      <c r="FZV63" s="39"/>
      <c r="FZW63" s="39"/>
      <c r="FZX63" s="39"/>
      <c r="FZY63" s="39"/>
      <c r="FZZ63" s="39"/>
      <c r="GAA63" s="39"/>
      <c r="GAB63" s="39"/>
      <c r="GAC63" s="39"/>
      <c r="GAD63" s="39"/>
      <c r="GAE63" s="39"/>
      <c r="GAF63" s="39"/>
      <c r="GAG63" s="39"/>
      <c r="GAH63" s="39"/>
      <c r="GAI63" s="39"/>
      <c r="GAJ63" s="39"/>
      <c r="GAK63" s="39"/>
      <c r="GAL63" s="39"/>
      <c r="GAM63" s="39"/>
      <c r="GAN63" s="39"/>
      <c r="GAO63" s="39"/>
      <c r="GAP63" s="39"/>
      <c r="GAQ63" s="39"/>
      <c r="GAR63" s="39"/>
      <c r="GAS63" s="39"/>
      <c r="GAT63" s="39"/>
      <c r="GAU63" s="39"/>
      <c r="GAV63" s="39"/>
      <c r="GAW63" s="39"/>
      <c r="GAX63" s="39"/>
      <c r="GAY63" s="39"/>
      <c r="GAZ63" s="39"/>
      <c r="GBA63" s="39"/>
      <c r="GBB63" s="39"/>
      <c r="GBC63" s="39"/>
      <c r="GBD63" s="39"/>
      <c r="GBE63" s="39"/>
      <c r="GBF63" s="39"/>
      <c r="GBG63" s="39"/>
      <c r="GBH63" s="39"/>
      <c r="GBI63" s="39"/>
      <c r="GBJ63" s="39"/>
      <c r="GBK63" s="39"/>
      <c r="GBL63" s="39"/>
      <c r="GBM63" s="39"/>
      <c r="GBN63" s="39"/>
      <c r="GBO63" s="39"/>
      <c r="GBP63" s="39"/>
      <c r="GBQ63" s="39"/>
      <c r="GBR63" s="39"/>
      <c r="GBS63" s="39"/>
      <c r="GBT63" s="39"/>
      <c r="GBU63" s="39"/>
      <c r="GBV63" s="39"/>
      <c r="GBW63" s="39"/>
      <c r="GBX63" s="39"/>
      <c r="GBY63" s="39"/>
      <c r="GBZ63" s="39"/>
      <c r="GCA63" s="39"/>
      <c r="GCB63" s="39"/>
      <c r="GCC63" s="39"/>
      <c r="GCD63" s="39"/>
      <c r="GCE63" s="39"/>
      <c r="GCF63" s="39"/>
      <c r="GCG63" s="39"/>
      <c r="GCH63" s="39"/>
      <c r="GCI63" s="39"/>
      <c r="GCJ63" s="39"/>
      <c r="GCK63" s="39"/>
      <c r="GCL63" s="39"/>
      <c r="GCM63" s="39"/>
      <c r="GCN63" s="39"/>
      <c r="GCO63" s="39"/>
      <c r="GCP63" s="39"/>
      <c r="GCQ63" s="39"/>
      <c r="GCR63" s="39"/>
      <c r="GCS63" s="39"/>
      <c r="GCT63" s="39"/>
      <c r="GCU63" s="39"/>
      <c r="GCV63" s="39"/>
      <c r="GCW63" s="39"/>
      <c r="GCX63" s="39"/>
      <c r="GCY63" s="39"/>
      <c r="GCZ63" s="39"/>
      <c r="GDA63" s="39"/>
      <c r="GDB63" s="39"/>
      <c r="GDC63" s="39"/>
      <c r="GDD63" s="39"/>
      <c r="GDE63" s="39"/>
      <c r="GDF63" s="39"/>
      <c r="GDG63" s="39"/>
      <c r="GDH63" s="39"/>
      <c r="GDI63" s="39"/>
      <c r="GDJ63" s="39"/>
      <c r="GDK63" s="39"/>
      <c r="GDL63" s="39"/>
      <c r="GDM63" s="39"/>
      <c r="GDN63" s="39"/>
      <c r="GDO63" s="39"/>
      <c r="GDP63" s="39"/>
      <c r="GDQ63" s="39"/>
      <c r="GDR63" s="39"/>
      <c r="GDS63" s="39"/>
      <c r="GDT63" s="39"/>
      <c r="GDU63" s="39"/>
      <c r="GDV63" s="39"/>
      <c r="GDW63" s="39"/>
      <c r="GDX63" s="39"/>
      <c r="GDY63" s="39"/>
      <c r="GDZ63" s="39"/>
      <c r="GEA63" s="39"/>
      <c r="GEB63" s="39"/>
      <c r="GEC63" s="39"/>
      <c r="GED63" s="39"/>
      <c r="GEE63" s="39"/>
      <c r="GEF63" s="39"/>
      <c r="GEG63" s="39"/>
      <c r="GEH63" s="39"/>
      <c r="GEI63" s="39"/>
      <c r="GEJ63" s="39"/>
      <c r="GEK63" s="39"/>
      <c r="GEL63" s="39"/>
      <c r="GEM63" s="39"/>
      <c r="GEN63" s="39"/>
      <c r="GEO63" s="39"/>
      <c r="GEP63" s="39"/>
      <c r="GEQ63" s="39"/>
      <c r="GER63" s="39"/>
      <c r="GES63" s="39"/>
      <c r="GET63" s="39"/>
      <c r="GEU63" s="39"/>
      <c r="GEV63" s="39"/>
      <c r="GEW63" s="39"/>
      <c r="GEX63" s="39"/>
      <c r="GEY63" s="39"/>
      <c r="GEZ63" s="39"/>
      <c r="GFA63" s="39"/>
      <c r="GFB63" s="39"/>
      <c r="GFC63" s="39"/>
      <c r="GFD63" s="39"/>
      <c r="GFE63" s="39"/>
      <c r="GFF63" s="39"/>
      <c r="GFG63" s="39"/>
      <c r="GFH63" s="39"/>
      <c r="GFI63" s="39"/>
      <c r="GFJ63" s="39"/>
      <c r="GFK63" s="39"/>
      <c r="GFL63" s="39"/>
      <c r="GFM63" s="39"/>
      <c r="GFN63" s="39"/>
      <c r="GFO63" s="39"/>
      <c r="GFP63" s="39"/>
      <c r="GFQ63" s="39"/>
      <c r="GFR63" s="39"/>
      <c r="GFS63" s="39"/>
      <c r="GFT63" s="39"/>
      <c r="GFU63" s="39"/>
      <c r="GFV63" s="39"/>
      <c r="GFW63" s="39"/>
      <c r="GFX63" s="39"/>
      <c r="GFY63" s="39"/>
      <c r="GFZ63" s="39"/>
      <c r="GGA63" s="39"/>
      <c r="GGB63" s="39"/>
      <c r="GGC63" s="39"/>
      <c r="GGD63" s="39"/>
      <c r="GGE63" s="39"/>
      <c r="GGF63" s="39"/>
      <c r="GGG63" s="39"/>
      <c r="GGH63" s="39"/>
      <c r="GGI63" s="39"/>
      <c r="GGJ63" s="39"/>
      <c r="GGK63" s="39"/>
      <c r="GGL63" s="39"/>
      <c r="GGM63" s="39"/>
      <c r="GGN63" s="39"/>
      <c r="GGO63" s="39"/>
      <c r="GGP63" s="39"/>
      <c r="GGQ63" s="39"/>
      <c r="GGR63" s="39"/>
      <c r="GGS63" s="39"/>
      <c r="GGT63" s="39"/>
      <c r="GGU63" s="39"/>
      <c r="GGV63" s="39"/>
      <c r="GGW63" s="39"/>
      <c r="GGX63" s="39"/>
      <c r="GGY63" s="39"/>
      <c r="GGZ63" s="39"/>
      <c r="GHA63" s="39"/>
      <c r="GHB63" s="39"/>
      <c r="GHC63" s="39"/>
      <c r="GHD63" s="39"/>
      <c r="GHE63" s="39"/>
      <c r="GHF63" s="39"/>
      <c r="GHG63" s="39"/>
      <c r="GHH63" s="39"/>
      <c r="GHI63" s="39"/>
      <c r="GHJ63" s="39"/>
      <c r="GHK63" s="39"/>
      <c r="GHL63" s="39"/>
      <c r="GHM63" s="39"/>
      <c r="GHN63" s="39"/>
      <c r="GHO63" s="39"/>
      <c r="GHP63" s="39"/>
      <c r="GHQ63" s="39"/>
      <c r="GHR63" s="39"/>
      <c r="GHS63" s="39"/>
      <c r="GHT63" s="39"/>
      <c r="GHU63" s="39"/>
      <c r="GHV63" s="39"/>
      <c r="GHW63" s="39"/>
      <c r="GHX63" s="39"/>
      <c r="GHY63" s="39"/>
      <c r="GHZ63" s="39"/>
      <c r="GIA63" s="39"/>
      <c r="GIB63" s="39"/>
      <c r="GIC63" s="39"/>
      <c r="GID63" s="39"/>
      <c r="GIE63" s="39"/>
      <c r="GIF63" s="39"/>
      <c r="GIG63" s="39"/>
      <c r="GIH63" s="39"/>
      <c r="GII63" s="39"/>
      <c r="GIJ63" s="39"/>
      <c r="GIK63" s="39"/>
      <c r="GIL63" s="39"/>
      <c r="GIM63" s="39"/>
      <c r="GIN63" s="39"/>
      <c r="GIO63" s="39"/>
      <c r="GIP63" s="39"/>
      <c r="GIQ63" s="39"/>
      <c r="GIR63" s="39"/>
      <c r="GIS63" s="39"/>
      <c r="GIT63" s="39"/>
      <c r="GIU63" s="39"/>
      <c r="GIV63" s="39"/>
      <c r="GIW63" s="39"/>
      <c r="GIX63" s="39"/>
      <c r="GIY63" s="39"/>
      <c r="GIZ63" s="39"/>
      <c r="GJA63" s="39"/>
      <c r="GJB63" s="39"/>
      <c r="GJC63" s="39"/>
      <c r="GJD63" s="39"/>
      <c r="GJE63" s="39"/>
      <c r="GJF63" s="39"/>
      <c r="GJG63" s="39"/>
      <c r="GJH63" s="39"/>
      <c r="GJI63" s="39"/>
      <c r="GJJ63" s="39"/>
      <c r="GJK63" s="39"/>
      <c r="GJL63" s="39"/>
      <c r="GJM63" s="39"/>
      <c r="GJN63" s="39"/>
      <c r="GJO63" s="39"/>
      <c r="GJP63" s="39"/>
      <c r="GJQ63" s="39"/>
      <c r="GJR63" s="39"/>
      <c r="GJS63" s="39"/>
      <c r="GJT63" s="39"/>
      <c r="GJU63" s="39"/>
      <c r="GJV63" s="39"/>
      <c r="GJW63" s="39"/>
      <c r="GJX63" s="39"/>
      <c r="GJY63" s="39"/>
      <c r="GJZ63" s="39"/>
      <c r="GKA63" s="39"/>
      <c r="GKB63" s="39"/>
      <c r="GKC63" s="39"/>
      <c r="GKD63" s="39"/>
      <c r="GKE63" s="39"/>
      <c r="GKF63" s="39"/>
      <c r="GKG63" s="39"/>
      <c r="GKH63" s="39"/>
      <c r="GKI63" s="39"/>
      <c r="GKJ63" s="39"/>
      <c r="GKK63" s="39"/>
      <c r="GKL63" s="39"/>
      <c r="GKM63" s="39"/>
      <c r="GKN63" s="39"/>
      <c r="GKO63" s="39"/>
      <c r="GKP63" s="39"/>
      <c r="GKQ63" s="39"/>
      <c r="GKR63" s="39"/>
      <c r="GKS63" s="39"/>
      <c r="GKT63" s="39"/>
      <c r="GKU63" s="39"/>
      <c r="GKV63" s="39"/>
      <c r="GKW63" s="39"/>
      <c r="GKX63" s="39"/>
      <c r="GKY63" s="39"/>
      <c r="GKZ63" s="39"/>
      <c r="GLA63" s="39"/>
      <c r="GLB63" s="39"/>
      <c r="GLC63" s="39"/>
      <c r="GLD63" s="39"/>
      <c r="GLE63" s="39"/>
      <c r="GLF63" s="39"/>
      <c r="GLG63" s="39"/>
      <c r="GLH63" s="39"/>
      <c r="GLI63" s="39"/>
      <c r="GLJ63" s="39"/>
      <c r="GLK63" s="39"/>
      <c r="GLL63" s="39"/>
      <c r="GLM63" s="39"/>
      <c r="GLN63" s="39"/>
      <c r="GLO63" s="39"/>
      <c r="GLP63" s="39"/>
      <c r="GLQ63" s="39"/>
      <c r="GLR63" s="39"/>
      <c r="GLS63" s="39"/>
      <c r="GLT63" s="39"/>
      <c r="GLU63" s="39"/>
      <c r="GLV63" s="39"/>
      <c r="GLW63" s="39"/>
      <c r="GLX63" s="39"/>
      <c r="GLY63" s="39"/>
      <c r="GLZ63" s="39"/>
      <c r="GMA63" s="39"/>
      <c r="GMB63" s="39"/>
      <c r="GMC63" s="39"/>
      <c r="GMD63" s="39"/>
      <c r="GME63" s="39"/>
      <c r="GMF63" s="39"/>
      <c r="GMG63" s="39"/>
      <c r="GMH63" s="39"/>
      <c r="GMI63" s="39"/>
      <c r="GMJ63" s="39"/>
      <c r="GMK63" s="39"/>
      <c r="GML63" s="39"/>
      <c r="GMM63" s="39"/>
      <c r="GMN63" s="39"/>
      <c r="GMO63" s="39"/>
      <c r="GMP63" s="39"/>
      <c r="GMQ63" s="39"/>
      <c r="GMR63" s="39"/>
      <c r="GMS63" s="39"/>
      <c r="GMT63" s="39"/>
      <c r="GMU63" s="39"/>
      <c r="GMV63" s="39"/>
      <c r="GMW63" s="39"/>
      <c r="GMX63" s="39"/>
      <c r="GMY63" s="39"/>
      <c r="GMZ63" s="39"/>
      <c r="GNA63" s="39"/>
      <c r="GNB63" s="39"/>
      <c r="GNC63" s="39"/>
      <c r="GND63" s="39"/>
      <c r="GNE63" s="39"/>
      <c r="GNF63" s="39"/>
      <c r="GNG63" s="39"/>
      <c r="GNH63" s="39"/>
      <c r="GNI63" s="39"/>
      <c r="GNJ63" s="39"/>
      <c r="GNK63" s="39"/>
      <c r="GNL63" s="39"/>
      <c r="GNM63" s="39"/>
      <c r="GNN63" s="39"/>
      <c r="GNO63" s="39"/>
      <c r="GNP63" s="39"/>
      <c r="GNQ63" s="39"/>
      <c r="GNR63" s="39"/>
      <c r="GNS63" s="39"/>
      <c r="GNT63" s="39"/>
      <c r="GNU63" s="39"/>
      <c r="GNV63" s="39"/>
      <c r="GNW63" s="39"/>
      <c r="GNX63" s="39"/>
      <c r="GNY63" s="39"/>
      <c r="GNZ63" s="39"/>
      <c r="GOA63" s="39"/>
      <c r="GOB63" s="39"/>
      <c r="GOC63" s="39"/>
      <c r="GOD63" s="39"/>
      <c r="GOE63" s="39"/>
      <c r="GOF63" s="39"/>
      <c r="GOG63" s="39"/>
      <c r="GOH63" s="39"/>
      <c r="GOI63" s="39"/>
      <c r="GOJ63" s="39"/>
      <c r="GOK63" s="39"/>
      <c r="GOL63" s="39"/>
      <c r="GOM63" s="39"/>
      <c r="GON63" s="39"/>
      <c r="GOO63" s="39"/>
      <c r="GOP63" s="39"/>
      <c r="GOQ63" s="39"/>
      <c r="GOR63" s="39"/>
      <c r="GOS63" s="39"/>
      <c r="GOT63" s="39"/>
      <c r="GOU63" s="39"/>
      <c r="GOV63" s="39"/>
      <c r="GOW63" s="39"/>
      <c r="GOX63" s="39"/>
      <c r="GOY63" s="39"/>
      <c r="GOZ63" s="39"/>
      <c r="GPA63" s="39"/>
      <c r="GPB63" s="39"/>
      <c r="GPC63" s="39"/>
      <c r="GPD63" s="39"/>
      <c r="GPE63" s="39"/>
      <c r="GPF63" s="39"/>
      <c r="GPG63" s="39"/>
      <c r="GPH63" s="39"/>
      <c r="GPI63" s="39"/>
      <c r="GPJ63" s="39"/>
      <c r="GPK63" s="39"/>
      <c r="GPL63" s="39"/>
      <c r="GPM63" s="39"/>
      <c r="GPN63" s="39"/>
      <c r="GPO63" s="39"/>
      <c r="GPP63" s="39"/>
      <c r="GPQ63" s="39"/>
      <c r="GPR63" s="39"/>
      <c r="GPS63" s="39"/>
      <c r="GPT63" s="39"/>
      <c r="GPU63" s="39"/>
      <c r="GPV63" s="39"/>
      <c r="GPW63" s="39"/>
      <c r="GPX63" s="39"/>
      <c r="GPY63" s="39"/>
      <c r="GPZ63" s="39"/>
      <c r="GQA63" s="39"/>
      <c r="GQB63" s="39"/>
      <c r="GQC63" s="39"/>
      <c r="GQD63" s="39"/>
      <c r="GQE63" s="39"/>
      <c r="GQF63" s="39"/>
      <c r="GQG63" s="39"/>
      <c r="GQH63" s="39"/>
      <c r="GQI63" s="39"/>
      <c r="GQJ63" s="39"/>
      <c r="GQK63" s="39"/>
      <c r="GQL63" s="39"/>
      <c r="GQM63" s="39"/>
      <c r="GQN63" s="39"/>
      <c r="GQO63" s="39"/>
      <c r="GQP63" s="39"/>
      <c r="GQQ63" s="39"/>
      <c r="GQR63" s="39"/>
      <c r="GQS63" s="39"/>
      <c r="GQT63" s="39"/>
      <c r="GQU63" s="39"/>
      <c r="GQV63" s="39"/>
      <c r="GQW63" s="39"/>
      <c r="GQX63" s="39"/>
      <c r="GQY63" s="39"/>
      <c r="GQZ63" s="39"/>
      <c r="GRA63" s="39"/>
      <c r="GRB63" s="39"/>
      <c r="GRC63" s="39"/>
      <c r="GRD63" s="39"/>
      <c r="GRE63" s="39"/>
      <c r="GRF63" s="39"/>
      <c r="GRG63" s="39"/>
      <c r="GRH63" s="39"/>
      <c r="GRI63" s="39"/>
      <c r="GRJ63" s="39"/>
      <c r="GRK63" s="39"/>
      <c r="GRL63" s="39"/>
      <c r="GRM63" s="39"/>
      <c r="GRN63" s="39"/>
      <c r="GRO63" s="39"/>
      <c r="GRP63" s="39"/>
      <c r="GRQ63" s="39"/>
      <c r="GRR63" s="39"/>
      <c r="GRS63" s="39"/>
      <c r="GRT63" s="39"/>
      <c r="GRU63" s="39"/>
      <c r="GRV63" s="39"/>
      <c r="GRW63" s="39"/>
      <c r="GRX63" s="39"/>
      <c r="GRY63" s="39"/>
      <c r="GRZ63" s="39"/>
      <c r="GSA63" s="39"/>
      <c r="GSB63" s="39"/>
      <c r="GSC63" s="39"/>
      <c r="GSD63" s="39"/>
      <c r="GSE63" s="39"/>
      <c r="GSF63" s="39"/>
      <c r="GSG63" s="39"/>
      <c r="GSH63" s="39"/>
      <c r="GSI63" s="39"/>
      <c r="GSJ63" s="39"/>
      <c r="GSK63" s="39"/>
      <c r="GSL63" s="39"/>
      <c r="GSM63" s="39"/>
      <c r="GSN63" s="39"/>
      <c r="GSO63" s="39"/>
      <c r="GSP63" s="39"/>
      <c r="GSQ63" s="39"/>
      <c r="GSR63" s="39"/>
      <c r="GSS63" s="39"/>
      <c r="GST63" s="39"/>
      <c r="GSU63" s="39"/>
      <c r="GSV63" s="39"/>
      <c r="GSW63" s="39"/>
      <c r="GSX63" s="39"/>
      <c r="GSY63" s="39"/>
      <c r="GSZ63" s="39"/>
      <c r="GTA63" s="39"/>
      <c r="GTB63" s="39"/>
      <c r="GTC63" s="39"/>
      <c r="GTD63" s="39"/>
      <c r="GTE63" s="39"/>
      <c r="GTF63" s="39"/>
      <c r="GTG63" s="39"/>
      <c r="GTH63" s="39"/>
      <c r="GTI63" s="39"/>
      <c r="GTJ63" s="39"/>
      <c r="GTK63" s="39"/>
      <c r="GTL63" s="39"/>
      <c r="GTM63" s="39"/>
      <c r="GTN63" s="39"/>
      <c r="GTO63" s="39"/>
      <c r="GTP63" s="39"/>
      <c r="GTQ63" s="39"/>
      <c r="GTR63" s="39"/>
      <c r="GTS63" s="39"/>
      <c r="GTT63" s="39"/>
      <c r="GTU63" s="39"/>
      <c r="GTV63" s="39"/>
      <c r="GTW63" s="39"/>
      <c r="GTX63" s="39"/>
      <c r="GTY63" s="39"/>
      <c r="GTZ63" s="39"/>
      <c r="GUA63" s="39"/>
      <c r="GUB63" s="39"/>
      <c r="GUC63" s="39"/>
      <c r="GUD63" s="39"/>
      <c r="GUE63" s="39"/>
      <c r="GUF63" s="39"/>
      <c r="GUG63" s="39"/>
      <c r="GUH63" s="39"/>
      <c r="GUI63" s="39"/>
      <c r="GUJ63" s="39"/>
      <c r="GUK63" s="39"/>
      <c r="GUL63" s="39"/>
      <c r="GUM63" s="39"/>
      <c r="GUN63" s="39"/>
      <c r="GUO63" s="39"/>
      <c r="GUP63" s="39"/>
      <c r="GUQ63" s="39"/>
      <c r="GUR63" s="39"/>
      <c r="GUS63" s="39"/>
      <c r="GUT63" s="39"/>
      <c r="GUU63" s="39"/>
      <c r="GUV63" s="39"/>
      <c r="GUW63" s="39"/>
      <c r="GUX63" s="39"/>
      <c r="GUY63" s="39"/>
      <c r="GUZ63" s="39"/>
      <c r="GVA63" s="39"/>
      <c r="GVB63" s="39"/>
      <c r="GVC63" s="39"/>
      <c r="GVD63" s="39"/>
      <c r="GVE63" s="39"/>
      <c r="GVF63" s="39"/>
      <c r="GVG63" s="39"/>
      <c r="GVH63" s="39"/>
      <c r="GVI63" s="39"/>
      <c r="GVJ63" s="39"/>
      <c r="GVK63" s="39"/>
      <c r="GVL63" s="39"/>
      <c r="GVM63" s="39"/>
      <c r="GVN63" s="39"/>
      <c r="GVO63" s="39"/>
      <c r="GVP63" s="39"/>
      <c r="GVQ63" s="39"/>
      <c r="GVR63" s="39"/>
      <c r="GVS63" s="39"/>
      <c r="GVT63" s="39"/>
      <c r="GVU63" s="39"/>
      <c r="GVV63" s="39"/>
      <c r="GVW63" s="39"/>
      <c r="GVX63" s="39"/>
      <c r="GVY63" s="39"/>
      <c r="GVZ63" s="39"/>
      <c r="GWA63" s="39"/>
      <c r="GWB63" s="39"/>
      <c r="GWC63" s="39"/>
      <c r="GWD63" s="39"/>
      <c r="GWE63" s="39"/>
      <c r="GWF63" s="39"/>
      <c r="GWG63" s="39"/>
      <c r="GWH63" s="39"/>
      <c r="GWI63" s="39"/>
      <c r="GWJ63" s="39"/>
      <c r="GWK63" s="39"/>
      <c r="GWL63" s="39"/>
      <c r="GWM63" s="39"/>
      <c r="GWN63" s="39"/>
      <c r="GWO63" s="39"/>
      <c r="GWP63" s="39"/>
      <c r="GWQ63" s="39"/>
      <c r="GWR63" s="39"/>
      <c r="GWS63" s="39"/>
      <c r="GWT63" s="39"/>
      <c r="GWU63" s="39"/>
      <c r="GWV63" s="39"/>
      <c r="GWW63" s="39"/>
      <c r="GWX63" s="39"/>
      <c r="GWY63" s="39"/>
      <c r="GWZ63" s="39"/>
      <c r="GXA63" s="39"/>
      <c r="GXB63" s="39"/>
      <c r="GXC63" s="39"/>
      <c r="GXD63" s="39"/>
      <c r="GXE63" s="39"/>
      <c r="GXF63" s="39"/>
      <c r="GXG63" s="39"/>
      <c r="GXH63" s="39"/>
      <c r="GXI63" s="39"/>
      <c r="GXJ63" s="39"/>
      <c r="GXK63" s="39"/>
      <c r="GXL63" s="39"/>
      <c r="GXM63" s="39"/>
      <c r="GXN63" s="39"/>
      <c r="GXO63" s="39"/>
      <c r="GXP63" s="39"/>
      <c r="GXQ63" s="39"/>
      <c r="GXR63" s="39"/>
      <c r="GXS63" s="39"/>
      <c r="GXT63" s="39"/>
      <c r="GXU63" s="39"/>
      <c r="GXV63" s="39"/>
      <c r="GXW63" s="39"/>
      <c r="GXX63" s="39"/>
      <c r="GXY63" s="39"/>
      <c r="GXZ63" s="39"/>
      <c r="GYA63" s="39"/>
      <c r="GYB63" s="39"/>
      <c r="GYC63" s="39"/>
      <c r="GYD63" s="39"/>
      <c r="GYE63" s="39"/>
      <c r="GYF63" s="39"/>
      <c r="GYG63" s="39"/>
      <c r="GYH63" s="39"/>
      <c r="GYI63" s="39"/>
      <c r="GYJ63" s="39"/>
      <c r="GYK63" s="39"/>
      <c r="GYL63" s="39"/>
      <c r="GYM63" s="39"/>
      <c r="GYN63" s="39"/>
      <c r="GYO63" s="39"/>
      <c r="GYP63" s="39"/>
      <c r="GYQ63" s="39"/>
      <c r="GYR63" s="39"/>
      <c r="GYS63" s="39"/>
      <c r="GYT63" s="39"/>
      <c r="GYU63" s="39"/>
      <c r="GYV63" s="39"/>
      <c r="GYW63" s="39"/>
      <c r="GYX63" s="39"/>
      <c r="GYY63" s="39"/>
      <c r="GYZ63" s="39"/>
      <c r="GZA63" s="39"/>
      <c r="GZB63" s="39"/>
      <c r="GZC63" s="39"/>
      <c r="GZD63" s="39"/>
      <c r="GZE63" s="39"/>
      <c r="GZF63" s="39"/>
      <c r="GZG63" s="39"/>
      <c r="GZH63" s="39"/>
      <c r="GZI63" s="39"/>
      <c r="GZJ63" s="39"/>
      <c r="GZK63" s="39"/>
      <c r="GZL63" s="39"/>
      <c r="GZM63" s="39"/>
      <c r="GZN63" s="39"/>
      <c r="GZO63" s="39"/>
      <c r="GZP63" s="39"/>
      <c r="GZQ63" s="39"/>
      <c r="GZR63" s="39"/>
      <c r="GZS63" s="39"/>
      <c r="GZT63" s="39"/>
      <c r="GZU63" s="39"/>
      <c r="GZV63" s="39"/>
      <c r="GZW63" s="39"/>
      <c r="GZX63" s="39"/>
      <c r="GZY63" s="39"/>
      <c r="GZZ63" s="39"/>
      <c r="HAA63" s="39"/>
      <c r="HAB63" s="39"/>
      <c r="HAC63" s="39"/>
      <c r="HAD63" s="39"/>
      <c r="HAE63" s="39"/>
      <c r="HAF63" s="39"/>
      <c r="HAG63" s="39"/>
      <c r="HAH63" s="39"/>
      <c r="HAI63" s="39"/>
      <c r="HAJ63" s="39"/>
      <c r="HAK63" s="39"/>
      <c r="HAL63" s="39"/>
      <c r="HAM63" s="39"/>
      <c r="HAN63" s="39"/>
      <c r="HAO63" s="39"/>
      <c r="HAP63" s="39"/>
      <c r="HAQ63" s="39"/>
      <c r="HAR63" s="39"/>
      <c r="HAS63" s="39"/>
      <c r="HAT63" s="39"/>
      <c r="HAU63" s="39"/>
      <c r="HAV63" s="39"/>
      <c r="HAW63" s="39"/>
      <c r="HAX63" s="39"/>
      <c r="HAY63" s="39"/>
      <c r="HAZ63" s="39"/>
      <c r="HBA63" s="39"/>
      <c r="HBB63" s="39"/>
      <c r="HBC63" s="39"/>
      <c r="HBD63" s="39"/>
      <c r="HBE63" s="39"/>
      <c r="HBF63" s="39"/>
      <c r="HBG63" s="39"/>
      <c r="HBH63" s="39"/>
      <c r="HBI63" s="39"/>
      <c r="HBJ63" s="39"/>
      <c r="HBK63" s="39"/>
      <c r="HBL63" s="39"/>
      <c r="HBM63" s="39"/>
      <c r="HBN63" s="39"/>
      <c r="HBO63" s="39"/>
      <c r="HBP63" s="39"/>
      <c r="HBQ63" s="39"/>
      <c r="HBR63" s="39"/>
      <c r="HBS63" s="39"/>
      <c r="HBT63" s="39"/>
      <c r="HBU63" s="39"/>
      <c r="HBV63" s="39"/>
      <c r="HBW63" s="39"/>
      <c r="HBX63" s="39"/>
      <c r="HBY63" s="39"/>
      <c r="HBZ63" s="39"/>
      <c r="HCA63" s="39"/>
      <c r="HCB63" s="39"/>
      <c r="HCC63" s="39"/>
      <c r="HCD63" s="39"/>
      <c r="HCE63" s="39"/>
      <c r="HCF63" s="39"/>
      <c r="HCG63" s="39"/>
      <c r="HCH63" s="39"/>
      <c r="HCI63" s="39"/>
      <c r="HCJ63" s="39"/>
      <c r="HCK63" s="39"/>
      <c r="HCL63" s="39"/>
      <c r="HCM63" s="39"/>
      <c r="HCN63" s="39"/>
      <c r="HCO63" s="39"/>
      <c r="HCP63" s="39"/>
      <c r="HCQ63" s="39"/>
      <c r="HCR63" s="39"/>
      <c r="HCS63" s="39"/>
      <c r="HCT63" s="39"/>
      <c r="HCU63" s="39"/>
      <c r="HCV63" s="39"/>
      <c r="HCW63" s="39"/>
      <c r="HCX63" s="39"/>
      <c r="HCY63" s="39"/>
      <c r="HCZ63" s="39"/>
      <c r="HDA63" s="39"/>
      <c r="HDB63" s="39"/>
      <c r="HDC63" s="39"/>
      <c r="HDD63" s="39"/>
      <c r="HDE63" s="39"/>
      <c r="HDF63" s="39"/>
      <c r="HDG63" s="39"/>
      <c r="HDH63" s="39"/>
      <c r="HDI63" s="39"/>
      <c r="HDJ63" s="39"/>
      <c r="HDK63" s="39"/>
      <c r="HDL63" s="39"/>
      <c r="HDM63" s="39"/>
      <c r="HDN63" s="39"/>
      <c r="HDO63" s="39"/>
      <c r="HDP63" s="39"/>
      <c r="HDQ63" s="39"/>
      <c r="HDR63" s="39"/>
      <c r="HDS63" s="39"/>
      <c r="HDT63" s="39"/>
      <c r="HDU63" s="39"/>
      <c r="HDV63" s="39"/>
      <c r="HDW63" s="39"/>
      <c r="HDX63" s="39"/>
      <c r="HDY63" s="39"/>
      <c r="HDZ63" s="39"/>
      <c r="HEA63" s="39"/>
      <c r="HEB63" s="39"/>
      <c r="HEC63" s="39"/>
      <c r="HED63" s="39"/>
      <c r="HEE63" s="39"/>
      <c r="HEF63" s="39"/>
      <c r="HEG63" s="39"/>
      <c r="HEH63" s="39"/>
      <c r="HEI63" s="39"/>
      <c r="HEJ63" s="39"/>
      <c r="HEK63" s="39"/>
      <c r="HEL63" s="39"/>
      <c r="HEM63" s="39"/>
      <c r="HEN63" s="39"/>
      <c r="HEO63" s="39"/>
      <c r="HEP63" s="39"/>
      <c r="HEQ63" s="39"/>
      <c r="HER63" s="39"/>
      <c r="HES63" s="39"/>
      <c r="HET63" s="39"/>
      <c r="HEU63" s="39"/>
      <c r="HEV63" s="39"/>
      <c r="HEW63" s="39"/>
      <c r="HEX63" s="39"/>
      <c r="HEY63" s="39"/>
      <c r="HEZ63" s="39"/>
      <c r="HFA63" s="39"/>
      <c r="HFB63" s="39"/>
      <c r="HFC63" s="39"/>
      <c r="HFD63" s="39"/>
      <c r="HFE63" s="39"/>
      <c r="HFF63" s="39"/>
      <c r="HFG63" s="39"/>
      <c r="HFH63" s="39"/>
      <c r="HFI63" s="39"/>
      <c r="HFJ63" s="39"/>
      <c r="HFK63" s="39"/>
      <c r="HFL63" s="39"/>
      <c r="HFM63" s="39"/>
      <c r="HFN63" s="39"/>
      <c r="HFO63" s="39"/>
      <c r="HFP63" s="39"/>
      <c r="HFQ63" s="39"/>
      <c r="HFR63" s="39"/>
      <c r="HFS63" s="39"/>
      <c r="HFT63" s="39"/>
      <c r="HFU63" s="39"/>
      <c r="HFV63" s="39"/>
      <c r="HFW63" s="39"/>
      <c r="HFX63" s="39"/>
      <c r="HFY63" s="39"/>
      <c r="HFZ63" s="39"/>
      <c r="HGA63" s="39"/>
      <c r="HGB63" s="39"/>
      <c r="HGC63" s="39"/>
      <c r="HGD63" s="39"/>
      <c r="HGE63" s="39"/>
      <c r="HGF63" s="39"/>
      <c r="HGG63" s="39"/>
      <c r="HGH63" s="39"/>
      <c r="HGI63" s="39"/>
      <c r="HGJ63" s="39"/>
      <c r="HGK63" s="39"/>
      <c r="HGL63" s="39"/>
      <c r="HGM63" s="39"/>
      <c r="HGN63" s="39"/>
      <c r="HGO63" s="39"/>
      <c r="HGP63" s="39"/>
      <c r="HGQ63" s="39"/>
      <c r="HGR63" s="39"/>
      <c r="HGS63" s="39"/>
      <c r="HGT63" s="39"/>
      <c r="HGU63" s="39"/>
      <c r="HGV63" s="39"/>
      <c r="HGW63" s="39"/>
      <c r="HGX63" s="39"/>
      <c r="HGY63" s="39"/>
      <c r="HGZ63" s="39"/>
      <c r="HHA63" s="39"/>
      <c r="HHB63" s="39"/>
      <c r="HHC63" s="39"/>
      <c r="HHD63" s="39"/>
      <c r="HHE63" s="39"/>
      <c r="HHF63" s="39"/>
      <c r="HHG63" s="39"/>
      <c r="HHH63" s="39"/>
      <c r="HHI63" s="39"/>
      <c r="HHJ63" s="39"/>
      <c r="HHK63" s="39"/>
      <c r="HHL63" s="39"/>
      <c r="HHM63" s="39"/>
      <c r="HHN63" s="39"/>
      <c r="HHO63" s="39"/>
      <c r="HHP63" s="39"/>
      <c r="HHQ63" s="39"/>
      <c r="HHR63" s="39"/>
      <c r="HHS63" s="39"/>
      <c r="HHT63" s="39"/>
      <c r="HHU63" s="39"/>
      <c r="HHV63" s="39"/>
      <c r="HHW63" s="39"/>
      <c r="HHX63" s="39"/>
      <c r="HHY63" s="39"/>
      <c r="HHZ63" s="39"/>
      <c r="HIA63" s="39"/>
      <c r="HIB63" s="39"/>
      <c r="HIC63" s="39"/>
      <c r="HID63" s="39"/>
      <c r="HIE63" s="39"/>
      <c r="HIF63" s="39"/>
      <c r="HIG63" s="39"/>
      <c r="HIH63" s="39"/>
      <c r="HII63" s="39"/>
      <c r="HIJ63" s="39"/>
      <c r="HIK63" s="39"/>
      <c r="HIL63" s="39"/>
      <c r="HIM63" s="39"/>
      <c r="HIN63" s="39"/>
      <c r="HIO63" s="39"/>
      <c r="HIP63" s="39"/>
      <c r="HIQ63" s="39"/>
      <c r="HIR63" s="39"/>
      <c r="HIS63" s="39"/>
      <c r="HIT63" s="39"/>
      <c r="HIU63" s="39"/>
      <c r="HIV63" s="39"/>
      <c r="HIW63" s="39"/>
      <c r="HIX63" s="39"/>
      <c r="HIY63" s="39"/>
      <c r="HIZ63" s="39"/>
      <c r="HJA63" s="39"/>
      <c r="HJB63" s="39"/>
      <c r="HJC63" s="39"/>
      <c r="HJD63" s="39"/>
      <c r="HJE63" s="39"/>
      <c r="HJF63" s="39"/>
      <c r="HJG63" s="39"/>
      <c r="HJH63" s="39"/>
      <c r="HJI63" s="39"/>
      <c r="HJJ63" s="39"/>
      <c r="HJK63" s="39"/>
      <c r="HJL63" s="39"/>
      <c r="HJM63" s="39"/>
      <c r="HJN63" s="39"/>
      <c r="HJO63" s="39"/>
      <c r="HJP63" s="39"/>
      <c r="HJQ63" s="39"/>
      <c r="HJR63" s="39"/>
      <c r="HJS63" s="39"/>
      <c r="HJT63" s="39"/>
      <c r="HJU63" s="39"/>
      <c r="HJV63" s="39"/>
      <c r="HJW63" s="39"/>
      <c r="HJX63" s="39"/>
      <c r="HJY63" s="39"/>
      <c r="HJZ63" s="39"/>
      <c r="HKA63" s="39"/>
      <c r="HKB63" s="39"/>
      <c r="HKC63" s="39"/>
      <c r="HKD63" s="39"/>
      <c r="HKE63" s="39"/>
      <c r="HKF63" s="39"/>
      <c r="HKG63" s="39"/>
      <c r="HKH63" s="39"/>
      <c r="HKI63" s="39"/>
      <c r="HKJ63" s="39"/>
      <c r="HKK63" s="39"/>
      <c r="HKL63" s="39"/>
      <c r="HKM63" s="39"/>
      <c r="HKN63" s="39"/>
      <c r="HKO63" s="39"/>
      <c r="HKP63" s="39"/>
      <c r="HKQ63" s="39"/>
      <c r="HKR63" s="39"/>
      <c r="HKS63" s="39"/>
      <c r="HKT63" s="39"/>
      <c r="HKU63" s="39"/>
      <c r="HKV63" s="39"/>
      <c r="HKW63" s="39"/>
      <c r="HKX63" s="39"/>
      <c r="HKY63" s="39"/>
      <c r="HKZ63" s="39"/>
      <c r="HLA63" s="39"/>
      <c r="HLB63" s="39"/>
      <c r="HLC63" s="39"/>
      <c r="HLD63" s="39"/>
      <c r="HLE63" s="39"/>
      <c r="HLF63" s="39"/>
      <c r="HLG63" s="39"/>
      <c r="HLH63" s="39"/>
      <c r="HLI63" s="39"/>
      <c r="HLJ63" s="39"/>
      <c r="HLK63" s="39"/>
      <c r="HLL63" s="39"/>
      <c r="HLM63" s="39"/>
      <c r="HLN63" s="39"/>
      <c r="HLO63" s="39"/>
      <c r="HLP63" s="39"/>
      <c r="HLQ63" s="39"/>
      <c r="HLR63" s="39"/>
      <c r="HLS63" s="39"/>
      <c r="HLT63" s="39"/>
      <c r="HLU63" s="39"/>
      <c r="HLV63" s="39"/>
      <c r="HLW63" s="39"/>
      <c r="HLX63" s="39"/>
      <c r="HLY63" s="39"/>
      <c r="HLZ63" s="39"/>
      <c r="HMA63" s="39"/>
      <c r="HMB63" s="39"/>
      <c r="HMC63" s="39"/>
      <c r="HMD63" s="39"/>
      <c r="HME63" s="39"/>
      <c r="HMF63" s="39"/>
      <c r="HMG63" s="39"/>
      <c r="HMH63" s="39"/>
      <c r="HMI63" s="39"/>
      <c r="HMJ63" s="39"/>
      <c r="HMK63" s="39"/>
      <c r="HML63" s="39"/>
      <c r="HMM63" s="39"/>
      <c r="HMN63" s="39"/>
      <c r="HMO63" s="39"/>
      <c r="HMP63" s="39"/>
      <c r="HMQ63" s="39"/>
      <c r="HMR63" s="39"/>
      <c r="HMS63" s="39"/>
      <c r="HMT63" s="39"/>
      <c r="HMU63" s="39"/>
      <c r="HMV63" s="39"/>
      <c r="HMW63" s="39"/>
      <c r="HMX63" s="39"/>
      <c r="HMY63" s="39"/>
      <c r="HMZ63" s="39"/>
      <c r="HNA63" s="39"/>
      <c r="HNB63" s="39"/>
      <c r="HNC63" s="39"/>
      <c r="HND63" s="39"/>
      <c r="HNE63" s="39"/>
      <c r="HNF63" s="39"/>
      <c r="HNG63" s="39"/>
      <c r="HNH63" s="39"/>
      <c r="HNI63" s="39"/>
      <c r="HNJ63" s="39"/>
      <c r="HNK63" s="39"/>
      <c r="HNL63" s="39"/>
      <c r="HNM63" s="39"/>
      <c r="HNN63" s="39"/>
      <c r="HNO63" s="39"/>
      <c r="HNP63" s="39"/>
      <c r="HNQ63" s="39"/>
      <c r="HNR63" s="39"/>
      <c r="HNS63" s="39"/>
      <c r="HNT63" s="39"/>
      <c r="HNU63" s="39"/>
      <c r="HNV63" s="39"/>
      <c r="HNW63" s="39"/>
      <c r="HNX63" s="39"/>
      <c r="HNY63" s="39"/>
      <c r="HNZ63" s="39"/>
      <c r="HOA63" s="39"/>
      <c r="HOB63" s="39"/>
      <c r="HOC63" s="39"/>
      <c r="HOD63" s="39"/>
      <c r="HOE63" s="39"/>
      <c r="HOF63" s="39"/>
      <c r="HOG63" s="39"/>
      <c r="HOH63" s="39"/>
      <c r="HOI63" s="39"/>
      <c r="HOJ63" s="39"/>
      <c r="HOK63" s="39"/>
      <c r="HOL63" s="39"/>
      <c r="HOM63" s="39"/>
      <c r="HON63" s="39"/>
      <c r="HOO63" s="39"/>
      <c r="HOP63" s="39"/>
      <c r="HOQ63" s="39"/>
      <c r="HOR63" s="39"/>
      <c r="HOS63" s="39"/>
      <c r="HOT63" s="39"/>
      <c r="HOU63" s="39"/>
      <c r="HOV63" s="39"/>
      <c r="HOW63" s="39"/>
      <c r="HOX63" s="39"/>
      <c r="HOY63" s="39"/>
      <c r="HOZ63" s="39"/>
      <c r="HPA63" s="39"/>
      <c r="HPB63" s="39"/>
      <c r="HPC63" s="39"/>
      <c r="HPD63" s="39"/>
      <c r="HPE63" s="39"/>
      <c r="HPF63" s="39"/>
      <c r="HPG63" s="39"/>
      <c r="HPH63" s="39"/>
      <c r="HPI63" s="39"/>
      <c r="HPJ63" s="39"/>
      <c r="HPK63" s="39"/>
      <c r="HPL63" s="39"/>
      <c r="HPM63" s="39"/>
      <c r="HPN63" s="39"/>
      <c r="HPO63" s="39"/>
      <c r="HPP63" s="39"/>
      <c r="HPQ63" s="39"/>
      <c r="HPR63" s="39"/>
      <c r="HPS63" s="39"/>
      <c r="HPT63" s="39"/>
      <c r="HPU63" s="39"/>
      <c r="HPV63" s="39"/>
      <c r="HPW63" s="39"/>
      <c r="HPX63" s="39"/>
      <c r="HPY63" s="39"/>
      <c r="HPZ63" s="39"/>
      <c r="HQA63" s="39"/>
      <c r="HQB63" s="39"/>
      <c r="HQC63" s="39"/>
      <c r="HQD63" s="39"/>
      <c r="HQE63" s="39"/>
      <c r="HQF63" s="39"/>
      <c r="HQG63" s="39"/>
      <c r="HQH63" s="39"/>
      <c r="HQI63" s="39"/>
      <c r="HQJ63" s="39"/>
      <c r="HQK63" s="39"/>
      <c r="HQL63" s="39"/>
      <c r="HQM63" s="39"/>
      <c r="HQN63" s="39"/>
      <c r="HQO63" s="39"/>
      <c r="HQP63" s="39"/>
      <c r="HQQ63" s="39"/>
      <c r="HQR63" s="39"/>
      <c r="HQS63" s="39"/>
      <c r="HQT63" s="39"/>
      <c r="HQU63" s="39"/>
      <c r="HQV63" s="39"/>
      <c r="HQW63" s="39"/>
      <c r="HQX63" s="39"/>
      <c r="HQY63" s="39"/>
      <c r="HQZ63" s="39"/>
      <c r="HRA63" s="39"/>
      <c r="HRB63" s="39"/>
      <c r="HRC63" s="39"/>
      <c r="HRD63" s="39"/>
      <c r="HRE63" s="39"/>
      <c r="HRF63" s="39"/>
      <c r="HRG63" s="39"/>
      <c r="HRH63" s="39"/>
      <c r="HRI63" s="39"/>
      <c r="HRJ63" s="39"/>
      <c r="HRK63" s="39"/>
      <c r="HRL63" s="39"/>
      <c r="HRM63" s="39"/>
      <c r="HRN63" s="39"/>
      <c r="HRO63" s="39"/>
      <c r="HRP63" s="39"/>
      <c r="HRQ63" s="39"/>
      <c r="HRR63" s="39"/>
      <c r="HRS63" s="39"/>
      <c r="HRT63" s="39"/>
      <c r="HRU63" s="39"/>
      <c r="HRV63" s="39"/>
      <c r="HRW63" s="39"/>
      <c r="HRX63" s="39"/>
      <c r="HRY63" s="39"/>
      <c r="HRZ63" s="39"/>
      <c r="HSA63" s="39"/>
      <c r="HSB63" s="39"/>
      <c r="HSC63" s="39"/>
      <c r="HSD63" s="39"/>
      <c r="HSE63" s="39"/>
      <c r="HSF63" s="39"/>
      <c r="HSG63" s="39"/>
      <c r="HSH63" s="39"/>
      <c r="HSI63" s="39"/>
      <c r="HSJ63" s="39"/>
      <c r="HSK63" s="39"/>
      <c r="HSL63" s="39"/>
      <c r="HSM63" s="39"/>
      <c r="HSN63" s="39"/>
      <c r="HSO63" s="39"/>
      <c r="HSP63" s="39"/>
      <c r="HSQ63" s="39"/>
      <c r="HSR63" s="39"/>
      <c r="HSS63" s="39"/>
      <c r="HST63" s="39"/>
      <c r="HSU63" s="39"/>
      <c r="HSV63" s="39"/>
      <c r="HSW63" s="39"/>
      <c r="HSX63" s="39"/>
      <c r="HSY63" s="39"/>
      <c r="HSZ63" s="39"/>
      <c r="HTA63" s="39"/>
      <c r="HTB63" s="39"/>
      <c r="HTC63" s="39"/>
      <c r="HTD63" s="39"/>
      <c r="HTE63" s="39"/>
      <c r="HTF63" s="39"/>
      <c r="HTG63" s="39"/>
      <c r="HTH63" s="39"/>
      <c r="HTI63" s="39"/>
      <c r="HTJ63" s="39"/>
      <c r="HTK63" s="39"/>
      <c r="HTL63" s="39"/>
      <c r="HTM63" s="39"/>
      <c r="HTN63" s="39"/>
      <c r="HTO63" s="39"/>
      <c r="HTP63" s="39"/>
      <c r="HTQ63" s="39"/>
      <c r="HTR63" s="39"/>
      <c r="HTS63" s="39"/>
      <c r="HTT63" s="39"/>
      <c r="HTU63" s="39"/>
      <c r="HTV63" s="39"/>
      <c r="HTW63" s="39"/>
      <c r="HTX63" s="39"/>
      <c r="HTY63" s="39"/>
      <c r="HTZ63" s="39"/>
      <c r="HUA63" s="39"/>
      <c r="HUB63" s="39"/>
      <c r="HUC63" s="39"/>
      <c r="HUD63" s="39"/>
      <c r="HUE63" s="39"/>
      <c r="HUF63" s="39"/>
      <c r="HUG63" s="39"/>
      <c r="HUH63" s="39"/>
      <c r="HUI63" s="39"/>
      <c r="HUJ63" s="39"/>
      <c r="HUK63" s="39"/>
      <c r="HUL63" s="39"/>
      <c r="HUM63" s="39"/>
      <c r="HUN63" s="39"/>
      <c r="HUO63" s="39"/>
      <c r="HUP63" s="39"/>
      <c r="HUQ63" s="39"/>
      <c r="HUR63" s="39"/>
      <c r="HUS63" s="39"/>
      <c r="HUT63" s="39"/>
      <c r="HUU63" s="39"/>
      <c r="HUV63" s="39"/>
      <c r="HUW63" s="39"/>
      <c r="HUX63" s="39"/>
      <c r="HUY63" s="39"/>
      <c r="HUZ63" s="39"/>
      <c r="HVA63" s="39"/>
      <c r="HVB63" s="39"/>
      <c r="HVC63" s="39"/>
      <c r="HVD63" s="39"/>
      <c r="HVE63" s="39"/>
      <c r="HVF63" s="39"/>
      <c r="HVG63" s="39"/>
      <c r="HVH63" s="39"/>
      <c r="HVI63" s="39"/>
      <c r="HVJ63" s="39"/>
      <c r="HVK63" s="39"/>
      <c r="HVL63" s="39"/>
      <c r="HVM63" s="39"/>
      <c r="HVN63" s="39"/>
      <c r="HVO63" s="39"/>
      <c r="HVP63" s="39"/>
      <c r="HVQ63" s="39"/>
      <c r="HVR63" s="39"/>
      <c r="HVS63" s="39"/>
      <c r="HVT63" s="39"/>
      <c r="HVU63" s="39"/>
      <c r="HVV63" s="39"/>
      <c r="HVW63" s="39"/>
      <c r="HVX63" s="39"/>
      <c r="HVY63" s="39"/>
      <c r="HVZ63" s="39"/>
      <c r="HWA63" s="39"/>
      <c r="HWB63" s="39"/>
      <c r="HWC63" s="39"/>
      <c r="HWD63" s="39"/>
      <c r="HWE63" s="39"/>
      <c r="HWF63" s="39"/>
      <c r="HWG63" s="39"/>
      <c r="HWH63" s="39"/>
      <c r="HWI63" s="39"/>
      <c r="HWJ63" s="39"/>
      <c r="HWK63" s="39"/>
      <c r="HWL63" s="39"/>
      <c r="HWM63" s="39"/>
      <c r="HWN63" s="39"/>
      <c r="HWO63" s="39"/>
      <c r="HWP63" s="39"/>
      <c r="HWQ63" s="39"/>
      <c r="HWR63" s="39"/>
      <c r="HWS63" s="39"/>
      <c r="HWT63" s="39"/>
      <c r="HWU63" s="39"/>
      <c r="HWV63" s="39"/>
      <c r="HWW63" s="39"/>
      <c r="HWX63" s="39"/>
      <c r="HWY63" s="39"/>
      <c r="HWZ63" s="39"/>
      <c r="HXA63" s="39"/>
      <c r="HXB63" s="39"/>
      <c r="HXC63" s="39"/>
      <c r="HXD63" s="39"/>
      <c r="HXE63" s="39"/>
      <c r="HXF63" s="39"/>
      <c r="HXG63" s="39"/>
      <c r="HXH63" s="39"/>
      <c r="HXI63" s="39"/>
      <c r="HXJ63" s="39"/>
      <c r="HXK63" s="39"/>
      <c r="HXL63" s="39"/>
      <c r="HXM63" s="39"/>
      <c r="HXN63" s="39"/>
      <c r="HXO63" s="39"/>
      <c r="HXP63" s="39"/>
      <c r="HXQ63" s="39"/>
      <c r="HXR63" s="39"/>
      <c r="HXS63" s="39"/>
      <c r="HXT63" s="39"/>
      <c r="HXU63" s="39"/>
      <c r="HXV63" s="39"/>
      <c r="HXW63" s="39"/>
      <c r="HXX63" s="39"/>
      <c r="HXY63" s="39"/>
      <c r="HXZ63" s="39"/>
      <c r="HYA63" s="39"/>
      <c r="HYB63" s="39"/>
      <c r="HYC63" s="39"/>
      <c r="HYD63" s="39"/>
      <c r="HYE63" s="39"/>
      <c r="HYF63" s="39"/>
      <c r="HYG63" s="39"/>
      <c r="HYH63" s="39"/>
      <c r="HYI63" s="39"/>
      <c r="HYJ63" s="39"/>
      <c r="HYK63" s="39"/>
      <c r="HYL63" s="39"/>
      <c r="HYM63" s="39"/>
      <c r="HYN63" s="39"/>
      <c r="HYO63" s="39"/>
      <c r="HYP63" s="39"/>
      <c r="HYQ63" s="39"/>
      <c r="HYR63" s="39"/>
      <c r="HYS63" s="39"/>
      <c r="HYT63" s="39"/>
      <c r="HYU63" s="39"/>
      <c r="HYV63" s="39"/>
      <c r="HYW63" s="39"/>
      <c r="HYX63" s="39"/>
      <c r="HYY63" s="39"/>
      <c r="HYZ63" s="39"/>
      <c r="HZA63" s="39"/>
      <c r="HZB63" s="39"/>
      <c r="HZC63" s="39"/>
      <c r="HZD63" s="39"/>
      <c r="HZE63" s="39"/>
      <c r="HZF63" s="39"/>
      <c r="HZG63" s="39"/>
      <c r="HZH63" s="39"/>
      <c r="HZI63" s="39"/>
      <c r="HZJ63" s="39"/>
      <c r="HZK63" s="39"/>
      <c r="HZL63" s="39"/>
      <c r="HZM63" s="39"/>
      <c r="HZN63" s="39"/>
      <c r="HZO63" s="39"/>
      <c r="HZP63" s="39"/>
      <c r="HZQ63" s="39"/>
      <c r="HZR63" s="39"/>
      <c r="HZS63" s="39"/>
      <c r="HZT63" s="39"/>
      <c r="HZU63" s="39"/>
      <c r="HZV63" s="39"/>
      <c r="HZW63" s="39"/>
      <c r="HZX63" s="39"/>
      <c r="HZY63" s="39"/>
      <c r="HZZ63" s="39"/>
      <c r="IAA63" s="39"/>
      <c r="IAB63" s="39"/>
      <c r="IAC63" s="39"/>
      <c r="IAD63" s="39"/>
      <c r="IAE63" s="39"/>
      <c r="IAF63" s="39"/>
      <c r="IAG63" s="39"/>
      <c r="IAH63" s="39"/>
      <c r="IAI63" s="39"/>
      <c r="IAJ63" s="39"/>
      <c r="IAK63" s="39"/>
      <c r="IAL63" s="39"/>
      <c r="IAM63" s="39"/>
      <c r="IAN63" s="39"/>
      <c r="IAO63" s="39"/>
      <c r="IAP63" s="39"/>
      <c r="IAQ63" s="39"/>
      <c r="IAR63" s="39"/>
      <c r="IAS63" s="39"/>
      <c r="IAT63" s="39"/>
      <c r="IAU63" s="39"/>
      <c r="IAV63" s="39"/>
      <c r="IAW63" s="39"/>
      <c r="IAX63" s="39"/>
      <c r="IAY63" s="39"/>
      <c r="IAZ63" s="39"/>
      <c r="IBA63" s="39"/>
      <c r="IBB63" s="39"/>
      <c r="IBC63" s="39"/>
      <c r="IBD63" s="39"/>
      <c r="IBE63" s="39"/>
      <c r="IBF63" s="39"/>
      <c r="IBG63" s="39"/>
      <c r="IBH63" s="39"/>
      <c r="IBI63" s="39"/>
      <c r="IBJ63" s="39"/>
      <c r="IBK63" s="39"/>
      <c r="IBL63" s="39"/>
      <c r="IBM63" s="39"/>
      <c r="IBN63" s="39"/>
      <c r="IBO63" s="39"/>
      <c r="IBP63" s="39"/>
      <c r="IBQ63" s="39"/>
      <c r="IBR63" s="39"/>
      <c r="IBS63" s="39"/>
      <c r="IBT63" s="39"/>
      <c r="IBU63" s="39"/>
      <c r="IBV63" s="39"/>
      <c r="IBW63" s="39"/>
      <c r="IBX63" s="39"/>
      <c r="IBY63" s="39"/>
      <c r="IBZ63" s="39"/>
      <c r="ICA63" s="39"/>
      <c r="ICB63" s="39"/>
      <c r="ICC63" s="39"/>
      <c r="ICD63" s="39"/>
      <c r="ICE63" s="39"/>
      <c r="ICF63" s="39"/>
      <c r="ICG63" s="39"/>
      <c r="ICH63" s="39"/>
      <c r="ICI63" s="39"/>
      <c r="ICJ63" s="39"/>
      <c r="ICK63" s="39"/>
      <c r="ICL63" s="39"/>
      <c r="ICM63" s="39"/>
      <c r="ICN63" s="39"/>
      <c r="ICO63" s="39"/>
      <c r="ICP63" s="39"/>
      <c r="ICQ63" s="39"/>
      <c r="ICR63" s="39"/>
      <c r="ICS63" s="39"/>
      <c r="ICT63" s="39"/>
      <c r="ICU63" s="39"/>
      <c r="ICV63" s="39"/>
      <c r="ICW63" s="39"/>
      <c r="ICX63" s="39"/>
      <c r="ICY63" s="39"/>
      <c r="ICZ63" s="39"/>
      <c r="IDA63" s="39"/>
      <c r="IDB63" s="39"/>
      <c r="IDC63" s="39"/>
      <c r="IDD63" s="39"/>
      <c r="IDE63" s="39"/>
      <c r="IDF63" s="39"/>
      <c r="IDG63" s="39"/>
      <c r="IDH63" s="39"/>
      <c r="IDI63" s="39"/>
      <c r="IDJ63" s="39"/>
      <c r="IDK63" s="39"/>
      <c r="IDL63" s="39"/>
      <c r="IDM63" s="39"/>
      <c r="IDN63" s="39"/>
      <c r="IDO63" s="39"/>
      <c r="IDP63" s="39"/>
      <c r="IDQ63" s="39"/>
      <c r="IDR63" s="39"/>
      <c r="IDS63" s="39"/>
      <c r="IDT63" s="39"/>
      <c r="IDU63" s="39"/>
      <c r="IDV63" s="39"/>
      <c r="IDW63" s="39"/>
      <c r="IDX63" s="39"/>
      <c r="IDY63" s="39"/>
      <c r="IDZ63" s="39"/>
      <c r="IEA63" s="39"/>
      <c r="IEB63" s="39"/>
      <c r="IEC63" s="39"/>
      <c r="IED63" s="39"/>
      <c r="IEE63" s="39"/>
      <c r="IEF63" s="39"/>
      <c r="IEG63" s="39"/>
      <c r="IEH63" s="39"/>
      <c r="IEI63" s="39"/>
      <c r="IEJ63" s="39"/>
      <c r="IEK63" s="39"/>
      <c r="IEL63" s="39"/>
      <c r="IEM63" s="39"/>
      <c r="IEN63" s="39"/>
      <c r="IEO63" s="39"/>
      <c r="IEP63" s="39"/>
      <c r="IEQ63" s="39"/>
      <c r="IER63" s="39"/>
      <c r="IES63" s="39"/>
      <c r="IET63" s="39"/>
      <c r="IEU63" s="39"/>
      <c r="IEV63" s="39"/>
      <c r="IEW63" s="39"/>
      <c r="IEX63" s="39"/>
      <c r="IEY63" s="39"/>
      <c r="IEZ63" s="39"/>
      <c r="IFA63" s="39"/>
      <c r="IFB63" s="39"/>
      <c r="IFC63" s="39"/>
      <c r="IFD63" s="39"/>
      <c r="IFE63" s="39"/>
      <c r="IFF63" s="39"/>
      <c r="IFG63" s="39"/>
      <c r="IFH63" s="39"/>
      <c r="IFI63" s="39"/>
      <c r="IFJ63" s="39"/>
      <c r="IFK63" s="39"/>
      <c r="IFL63" s="39"/>
      <c r="IFM63" s="39"/>
      <c r="IFN63" s="39"/>
      <c r="IFO63" s="39"/>
      <c r="IFP63" s="39"/>
      <c r="IFQ63" s="39"/>
      <c r="IFR63" s="39"/>
      <c r="IFS63" s="39"/>
      <c r="IFT63" s="39"/>
      <c r="IFU63" s="39"/>
      <c r="IFV63" s="39"/>
      <c r="IFW63" s="39"/>
      <c r="IFX63" s="39"/>
      <c r="IFY63" s="39"/>
      <c r="IFZ63" s="39"/>
      <c r="IGA63" s="39"/>
      <c r="IGB63" s="39"/>
      <c r="IGC63" s="39"/>
      <c r="IGD63" s="39"/>
      <c r="IGE63" s="39"/>
      <c r="IGF63" s="39"/>
      <c r="IGG63" s="39"/>
      <c r="IGH63" s="39"/>
      <c r="IGI63" s="39"/>
      <c r="IGJ63" s="39"/>
      <c r="IGK63" s="39"/>
      <c r="IGL63" s="39"/>
      <c r="IGM63" s="39"/>
      <c r="IGN63" s="39"/>
      <c r="IGO63" s="39"/>
      <c r="IGP63" s="39"/>
      <c r="IGQ63" s="39"/>
      <c r="IGR63" s="39"/>
      <c r="IGS63" s="39"/>
      <c r="IGT63" s="39"/>
      <c r="IGU63" s="39"/>
      <c r="IGV63" s="39"/>
      <c r="IGW63" s="39"/>
      <c r="IGX63" s="39"/>
      <c r="IGY63" s="39"/>
      <c r="IGZ63" s="39"/>
      <c r="IHA63" s="39"/>
      <c r="IHB63" s="39"/>
      <c r="IHC63" s="39"/>
      <c r="IHD63" s="39"/>
      <c r="IHE63" s="39"/>
      <c r="IHF63" s="39"/>
      <c r="IHG63" s="39"/>
      <c r="IHH63" s="39"/>
      <c r="IHI63" s="39"/>
      <c r="IHJ63" s="39"/>
      <c r="IHK63" s="39"/>
      <c r="IHL63" s="39"/>
      <c r="IHM63" s="39"/>
      <c r="IHN63" s="39"/>
      <c r="IHO63" s="39"/>
      <c r="IHP63" s="39"/>
      <c r="IHQ63" s="39"/>
      <c r="IHR63" s="39"/>
      <c r="IHS63" s="39"/>
      <c r="IHT63" s="39"/>
      <c r="IHU63" s="39"/>
      <c r="IHV63" s="39"/>
      <c r="IHW63" s="39"/>
      <c r="IHX63" s="39"/>
      <c r="IHY63" s="39"/>
      <c r="IHZ63" s="39"/>
      <c r="IIA63" s="39"/>
      <c r="IIB63" s="39"/>
      <c r="IIC63" s="39"/>
      <c r="IID63" s="39"/>
      <c r="IIE63" s="39"/>
      <c r="IIF63" s="39"/>
      <c r="IIG63" s="39"/>
      <c r="IIH63" s="39"/>
      <c r="III63" s="39"/>
      <c r="IIJ63" s="39"/>
      <c r="IIK63" s="39"/>
      <c r="IIL63" s="39"/>
      <c r="IIM63" s="39"/>
      <c r="IIN63" s="39"/>
      <c r="IIO63" s="39"/>
      <c r="IIP63" s="39"/>
      <c r="IIQ63" s="39"/>
      <c r="IIR63" s="39"/>
      <c r="IIS63" s="39"/>
      <c r="IIT63" s="39"/>
      <c r="IIU63" s="39"/>
      <c r="IIV63" s="39"/>
      <c r="IIW63" s="39"/>
      <c r="IIX63" s="39"/>
      <c r="IIY63" s="39"/>
      <c r="IIZ63" s="39"/>
      <c r="IJA63" s="39"/>
      <c r="IJB63" s="39"/>
      <c r="IJC63" s="39"/>
      <c r="IJD63" s="39"/>
      <c r="IJE63" s="39"/>
      <c r="IJF63" s="39"/>
      <c r="IJG63" s="39"/>
      <c r="IJH63" s="39"/>
      <c r="IJI63" s="39"/>
      <c r="IJJ63" s="39"/>
      <c r="IJK63" s="39"/>
      <c r="IJL63" s="39"/>
      <c r="IJM63" s="39"/>
      <c r="IJN63" s="39"/>
      <c r="IJO63" s="39"/>
      <c r="IJP63" s="39"/>
      <c r="IJQ63" s="39"/>
      <c r="IJR63" s="39"/>
      <c r="IJS63" s="39"/>
      <c r="IJT63" s="39"/>
      <c r="IJU63" s="39"/>
      <c r="IJV63" s="39"/>
      <c r="IJW63" s="39"/>
      <c r="IJX63" s="39"/>
      <c r="IJY63" s="39"/>
      <c r="IJZ63" s="39"/>
      <c r="IKA63" s="39"/>
      <c r="IKB63" s="39"/>
      <c r="IKC63" s="39"/>
      <c r="IKD63" s="39"/>
      <c r="IKE63" s="39"/>
      <c r="IKF63" s="39"/>
      <c r="IKG63" s="39"/>
      <c r="IKH63" s="39"/>
      <c r="IKI63" s="39"/>
      <c r="IKJ63" s="39"/>
      <c r="IKK63" s="39"/>
      <c r="IKL63" s="39"/>
      <c r="IKM63" s="39"/>
      <c r="IKN63" s="39"/>
      <c r="IKO63" s="39"/>
      <c r="IKP63" s="39"/>
      <c r="IKQ63" s="39"/>
      <c r="IKR63" s="39"/>
      <c r="IKS63" s="39"/>
      <c r="IKT63" s="39"/>
      <c r="IKU63" s="39"/>
      <c r="IKV63" s="39"/>
      <c r="IKW63" s="39"/>
      <c r="IKX63" s="39"/>
      <c r="IKY63" s="39"/>
      <c r="IKZ63" s="39"/>
      <c r="ILA63" s="39"/>
      <c r="ILB63" s="39"/>
      <c r="ILC63" s="39"/>
      <c r="ILD63" s="39"/>
      <c r="ILE63" s="39"/>
      <c r="ILF63" s="39"/>
      <c r="ILG63" s="39"/>
      <c r="ILH63" s="39"/>
      <c r="ILI63" s="39"/>
      <c r="ILJ63" s="39"/>
      <c r="ILK63" s="39"/>
      <c r="ILL63" s="39"/>
      <c r="ILM63" s="39"/>
      <c r="ILN63" s="39"/>
      <c r="ILO63" s="39"/>
      <c r="ILP63" s="39"/>
      <c r="ILQ63" s="39"/>
      <c r="ILR63" s="39"/>
      <c r="ILS63" s="39"/>
      <c r="ILT63" s="39"/>
      <c r="ILU63" s="39"/>
      <c r="ILV63" s="39"/>
      <c r="ILW63" s="39"/>
      <c r="ILX63" s="39"/>
      <c r="ILY63" s="39"/>
      <c r="ILZ63" s="39"/>
      <c r="IMA63" s="39"/>
      <c r="IMB63" s="39"/>
      <c r="IMC63" s="39"/>
      <c r="IMD63" s="39"/>
      <c r="IME63" s="39"/>
      <c r="IMF63" s="39"/>
      <c r="IMG63" s="39"/>
      <c r="IMH63" s="39"/>
      <c r="IMI63" s="39"/>
      <c r="IMJ63" s="39"/>
      <c r="IMK63" s="39"/>
      <c r="IML63" s="39"/>
      <c r="IMM63" s="39"/>
      <c r="IMN63" s="39"/>
      <c r="IMO63" s="39"/>
      <c r="IMP63" s="39"/>
      <c r="IMQ63" s="39"/>
      <c r="IMR63" s="39"/>
      <c r="IMS63" s="39"/>
      <c r="IMT63" s="39"/>
      <c r="IMU63" s="39"/>
      <c r="IMV63" s="39"/>
      <c r="IMW63" s="39"/>
      <c r="IMX63" s="39"/>
      <c r="IMY63" s="39"/>
      <c r="IMZ63" s="39"/>
      <c r="INA63" s="39"/>
      <c r="INB63" s="39"/>
      <c r="INC63" s="39"/>
      <c r="IND63" s="39"/>
      <c r="INE63" s="39"/>
      <c r="INF63" s="39"/>
      <c r="ING63" s="39"/>
      <c r="INH63" s="39"/>
      <c r="INI63" s="39"/>
      <c r="INJ63" s="39"/>
      <c r="INK63" s="39"/>
      <c r="INL63" s="39"/>
      <c r="INM63" s="39"/>
      <c r="INN63" s="39"/>
      <c r="INO63" s="39"/>
      <c r="INP63" s="39"/>
      <c r="INQ63" s="39"/>
      <c r="INR63" s="39"/>
      <c r="INS63" s="39"/>
      <c r="INT63" s="39"/>
      <c r="INU63" s="39"/>
      <c r="INV63" s="39"/>
      <c r="INW63" s="39"/>
      <c r="INX63" s="39"/>
      <c r="INY63" s="39"/>
      <c r="INZ63" s="39"/>
      <c r="IOA63" s="39"/>
      <c r="IOB63" s="39"/>
      <c r="IOC63" s="39"/>
      <c r="IOD63" s="39"/>
      <c r="IOE63" s="39"/>
      <c r="IOF63" s="39"/>
      <c r="IOG63" s="39"/>
      <c r="IOH63" s="39"/>
      <c r="IOI63" s="39"/>
      <c r="IOJ63" s="39"/>
      <c r="IOK63" s="39"/>
      <c r="IOL63" s="39"/>
      <c r="IOM63" s="39"/>
      <c r="ION63" s="39"/>
      <c r="IOO63" s="39"/>
      <c r="IOP63" s="39"/>
      <c r="IOQ63" s="39"/>
      <c r="IOR63" s="39"/>
      <c r="IOS63" s="39"/>
      <c r="IOT63" s="39"/>
      <c r="IOU63" s="39"/>
      <c r="IOV63" s="39"/>
      <c r="IOW63" s="39"/>
      <c r="IOX63" s="39"/>
      <c r="IOY63" s="39"/>
      <c r="IOZ63" s="39"/>
      <c r="IPA63" s="39"/>
      <c r="IPB63" s="39"/>
      <c r="IPC63" s="39"/>
      <c r="IPD63" s="39"/>
      <c r="IPE63" s="39"/>
      <c r="IPF63" s="39"/>
      <c r="IPG63" s="39"/>
      <c r="IPH63" s="39"/>
      <c r="IPI63" s="39"/>
      <c r="IPJ63" s="39"/>
      <c r="IPK63" s="39"/>
      <c r="IPL63" s="39"/>
      <c r="IPM63" s="39"/>
      <c r="IPN63" s="39"/>
      <c r="IPO63" s="39"/>
      <c r="IPP63" s="39"/>
      <c r="IPQ63" s="39"/>
      <c r="IPR63" s="39"/>
      <c r="IPS63" s="39"/>
      <c r="IPT63" s="39"/>
      <c r="IPU63" s="39"/>
      <c r="IPV63" s="39"/>
      <c r="IPW63" s="39"/>
      <c r="IPX63" s="39"/>
      <c r="IPY63" s="39"/>
      <c r="IPZ63" s="39"/>
      <c r="IQA63" s="39"/>
      <c r="IQB63" s="39"/>
      <c r="IQC63" s="39"/>
      <c r="IQD63" s="39"/>
      <c r="IQE63" s="39"/>
      <c r="IQF63" s="39"/>
      <c r="IQG63" s="39"/>
      <c r="IQH63" s="39"/>
      <c r="IQI63" s="39"/>
      <c r="IQJ63" s="39"/>
      <c r="IQK63" s="39"/>
      <c r="IQL63" s="39"/>
      <c r="IQM63" s="39"/>
      <c r="IQN63" s="39"/>
      <c r="IQO63" s="39"/>
      <c r="IQP63" s="39"/>
      <c r="IQQ63" s="39"/>
      <c r="IQR63" s="39"/>
      <c r="IQS63" s="39"/>
      <c r="IQT63" s="39"/>
      <c r="IQU63" s="39"/>
      <c r="IQV63" s="39"/>
      <c r="IQW63" s="39"/>
      <c r="IQX63" s="39"/>
      <c r="IQY63" s="39"/>
      <c r="IQZ63" s="39"/>
      <c r="IRA63" s="39"/>
      <c r="IRB63" s="39"/>
      <c r="IRC63" s="39"/>
      <c r="IRD63" s="39"/>
      <c r="IRE63" s="39"/>
      <c r="IRF63" s="39"/>
      <c r="IRG63" s="39"/>
      <c r="IRH63" s="39"/>
      <c r="IRI63" s="39"/>
      <c r="IRJ63" s="39"/>
      <c r="IRK63" s="39"/>
      <c r="IRL63" s="39"/>
      <c r="IRM63" s="39"/>
      <c r="IRN63" s="39"/>
      <c r="IRO63" s="39"/>
      <c r="IRP63" s="39"/>
      <c r="IRQ63" s="39"/>
      <c r="IRR63" s="39"/>
      <c r="IRS63" s="39"/>
      <c r="IRT63" s="39"/>
      <c r="IRU63" s="39"/>
      <c r="IRV63" s="39"/>
      <c r="IRW63" s="39"/>
      <c r="IRX63" s="39"/>
      <c r="IRY63" s="39"/>
      <c r="IRZ63" s="39"/>
      <c r="ISA63" s="39"/>
      <c r="ISB63" s="39"/>
      <c r="ISC63" s="39"/>
      <c r="ISD63" s="39"/>
      <c r="ISE63" s="39"/>
      <c r="ISF63" s="39"/>
      <c r="ISG63" s="39"/>
      <c r="ISH63" s="39"/>
      <c r="ISI63" s="39"/>
      <c r="ISJ63" s="39"/>
      <c r="ISK63" s="39"/>
      <c r="ISL63" s="39"/>
      <c r="ISM63" s="39"/>
      <c r="ISN63" s="39"/>
      <c r="ISO63" s="39"/>
      <c r="ISP63" s="39"/>
      <c r="ISQ63" s="39"/>
      <c r="ISR63" s="39"/>
      <c r="ISS63" s="39"/>
      <c r="IST63" s="39"/>
      <c r="ISU63" s="39"/>
      <c r="ISV63" s="39"/>
      <c r="ISW63" s="39"/>
      <c r="ISX63" s="39"/>
      <c r="ISY63" s="39"/>
      <c r="ISZ63" s="39"/>
      <c r="ITA63" s="39"/>
      <c r="ITB63" s="39"/>
      <c r="ITC63" s="39"/>
      <c r="ITD63" s="39"/>
      <c r="ITE63" s="39"/>
      <c r="ITF63" s="39"/>
      <c r="ITG63" s="39"/>
      <c r="ITH63" s="39"/>
      <c r="ITI63" s="39"/>
      <c r="ITJ63" s="39"/>
      <c r="ITK63" s="39"/>
      <c r="ITL63" s="39"/>
      <c r="ITM63" s="39"/>
      <c r="ITN63" s="39"/>
      <c r="ITO63" s="39"/>
      <c r="ITP63" s="39"/>
      <c r="ITQ63" s="39"/>
      <c r="ITR63" s="39"/>
      <c r="ITS63" s="39"/>
      <c r="ITT63" s="39"/>
      <c r="ITU63" s="39"/>
      <c r="ITV63" s="39"/>
      <c r="ITW63" s="39"/>
      <c r="ITX63" s="39"/>
      <c r="ITY63" s="39"/>
      <c r="ITZ63" s="39"/>
      <c r="IUA63" s="39"/>
      <c r="IUB63" s="39"/>
      <c r="IUC63" s="39"/>
      <c r="IUD63" s="39"/>
      <c r="IUE63" s="39"/>
      <c r="IUF63" s="39"/>
      <c r="IUG63" s="39"/>
      <c r="IUH63" s="39"/>
      <c r="IUI63" s="39"/>
      <c r="IUJ63" s="39"/>
      <c r="IUK63" s="39"/>
      <c r="IUL63" s="39"/>
      <c r="IUM63" s="39"/>
      <c r="IUN63" s="39"/>
      <c r="IUO63" s="39"/>
      <c r="IUP63" s="39"/>
      <c r="IUQ63" s="39"/>
      <c r="IUR63" s="39"/>
      <c r="IUS63" s="39"/>
      <c r="IUT63" s="39"/>
      <c r="IUU63" s="39"/>
      <c r="IUV63" s="39"/>
      <c r="IUW63" s="39"/>
      <c r="IUX63" s="39"/>
      <c r="IUY63" s="39"/>
      <c r="IUZ63" s="39"/>
      <c r="IVA63" s="39"/>
      <c r="IVB63" s="39"/>
      <c r="IVC63" s="39"/>
      <c r="IVD63" s="39"/>
      <c r="IVE63" s="39"/>
      <c r="IVF63" s="39"/>
      <c r="IVG63" s="39"/>
      <c r="IVH63" s="39"/>
      <c r="IVI63" s="39"/>
      <c r="IVJ63" s="39"/>
      <c r="IVK63" s="39"/>
      <c r="IVL63" s="39"/>
      <c r="IVM63" s="39"/>
      <c r="IVN63" s="39"/>
      <c r="IVO63" s="39"/>
      <c r="IVP63" s="39"/>
      <c r="IVQ63" s="39"/>
      <c r="IVR63" s="39"/>
      <c r="IVS63" s="39"/>
      <c r="IVT63" s="39"/>
      <c r="IVU63" s="39"/>
      <c r="IVV63" s="39"/>
      <c r="IVW63" s="39"/>
      <c r="IVX63" s="39"/>
      <c r="IVY63" s="39"/>
      <c r="IVZ63" s="39"/>
      <c r="IWA63" s="39"/>
      <c r="IWB63" s="39"/>
      <c r="IWC63" s="39"/>
      <c r="IWD63" s="39"/>
      <c r="IWE63" s="39"/>
      <c r="IWF63" s="39"/>
      <c r="IWG63" s="39"/>
      <c r="IWH63" s="39"/>
      <c r="IWI63" s="39"/>
      <c r="IWJ63" s="39"/>
      <c r="IWK63" s="39"/>
      <c r="IWL63" s="39"/>
      <c r="IWM63" s="39"/>
      <c r="IWN63" s="39"/>
      <c r="IWO63" s="39"/>
      <c r="IWP63" s="39"/>
      <c r="IWQ63" s="39"/>
      <c r="IWR63" s="39"/>
      <c r="IWS63" s="39"/>
      <c r="IWT63" s="39"/>
      <c r="IWU63" s="39"/>
      <c r="IWV63" s="39"/>
      <c r="IWW63" s="39"/>
      <c r="IWX63" s="39"/>
      <c r="IWY63" s="39"/>
      <c r="IWZ63" s="39"/>
      <c r="IXA63" s="39"/>
      <c r="IXB63" s="39"/>
      <c r="IXC63" s="39"/>
      <c r="IXD63" s="39"/>
      <c r="IXE63" s="39"/>
      <c r="IXF63" s="39"/>
      <c r="IXG63" s="39"/>
      <c r="IXH63" s="39"/>
      <c r="IXI63" s="39"/>
      <c r="IXJ63" s="39"/>
      <c r="IXK63" s="39"/>
      <c r="IXL63" s="39"/>
      <c r="IXM63" s="39"/>
      <c r="IXN63" s="39"/>
      <c r="IXO63" s="39"/>
      <c r="IXP63" s="39"/>
      <c r="IXQ63" s="39"/>
      <c r="IXR63" s="39"/>
      <c r="IXS63" s="39"/>
      <c r="IXT63" s="39"/>
      <c r="IXU63" s="39"/>
      <c r="IXV63" s="39"/>
      <c r="IXW63" s="39"/>
      <c r="IXX63" s="39"/>
      <c r="IXY63" s="39"/>
      <c r="IXZ63" s="39"/>
      <c r="IYA63" s="39"/>
      <c r="IYB63" s="39"/>
      <c r="IYC63" s="39"/>
      <c r="IYD63" s="39"/>
      <c r="IYE63" s="39"/>
      <c r="IYF63" s="39"/>
      <c r="IYG63" s="39"/>
      <c r="IYH63" s="39"/>
      <c r="IYI63" s="39"/>
      <c r="IYJ63" s="39"/>
      <c r="IYK63" s="39"/>
      <c r="IYL63" s="39"/>
      <c r="IYM63" s="39"/>
      <c r="IYN63" s="39"/>
      <c r="IYO63" s="39"/>
      <c r="IYP63" s="39"/>
      <c r="IYQ63" s="39"/>
      <c r="IYR63" s="39"/>
      <c r="IYS63" s="39"/>
      <c r="IYT63" s="39"/>
      <c r="IYU63" s="39"/>
      <c r="IYV63" s="39"/>
      <c r="IYW63" s="39"/>
      <c r="IYX63" s="39"/>
      <c r="IYY63" s="39"/>
      <c r="IYZ63" s="39"/>
      <c r="IZA63" s="39"/>
      <c r="IZB63" s="39"/>
      <c r="IZC63" s="39"/>
      <c r="IZD63" s="39"/>
      <c r="IZE63" s="39"/>
      <c r="IZF63" s="39"/>
      <c r="IZG63" s="39"/>
      <c r="IZH63" s="39"/>
      <c r="IZI63" s="39"/>
      <c r="IZJ63" s="39"/>
      <c r="IZK63" s="39"/>
      <c r="IZL63" s="39"/>
      <c r="IZM63" s="39"/>
      <c r="IZN63" s="39"/>
      <c r="IZO63" s="39"/>
      <c r="IZP63" s="39"/>
      <c r="IZQ63" s="39"/>
      <c r="IZR63" s="39"/>
      <c r="IZS63" s="39"/>
      <c r="IZT63" s="39"/>
      <c r="IZU63" s="39"/>
      <c r="IZV63" s="39"/>
      <c r="IZW63" s="39"/>
      <c r="IZX63" s="39"/>
      <c r="IZY63" s="39"/>
      <c r="IZZ63" s="39"/>
      <c r="JAA63" s="39"/>
      <c r="JAB63" s="39"/>
      <c r="JAC63" s="39"/>
      <c r="JAD63" s="39"/>
      <c r="JAE63" s="39"/>
      <c r="JAF63" s="39"/>
      <c r="JAG63" s="39"/>
      <c r="JAH63" s="39"/>
      <c r="JAI63" s="39"/>
      <c r="JAJ63" s="39"/>
      <c r="JAK63" s="39"/>
      <c r="JAL63" s="39"/>
      <c r="JAM63" s="39"/>
      <c r="JAN63" s="39"/>
      <c r="JAO63" s="39"/>
      <c r="JAP63" s="39"/>
      <c r="JAQ63" s="39"/>
      <c r="JAR63" s="39"/>
      <c r="JAS63" s="39"/>
      <c r="JAT63" s="39"/>
      <c r="JAU63" s="39"/>
      <c r="JAV63" s="39"/>
      <c r="JAW63" s="39"/>
      <c r="JAX63" s="39"/>
      <c r="JAY63" s="39"/>
      <c r="JAZ63" s="39"/>
      <c r="JBA63" s="39"/>
      <c r="JBB63" s="39"/>
      <c r="JBC63" s="39"/>
      <c r="JBD63" s="39"/>
      <c r="JBE63" s="39"/>
      <c r="JBF63" s="39"/>
      <c r="JBG63" s="39"/>
      <c r="JBH63" s="39"/>
      <c r="JBI63" s="39"/>
      <c r="JBJ63" s="39"/>
      <c r="JBK63" s="39"/>
      <c r="JBL63" s="39"/>
      <c r="JBM63" s="39"/>
      <c r="JBN63" s="39"/>
      <c r="JBO63" s="39"/>
      <c r="JBP63" s="39"/>
      <c r="JBQ63" s="39"/>
      <c r="JBR63" s="39"/>
      <c r="JBS63" s="39"/>
      <c r="JBT63" s="39"/>
      <c r="JBU63" s="39"/>
      <c r="JBV63" s="39"/>
      <c r="JBW63" s="39"/>
      <c r="JBX63" s="39"/>
      <c r="JBY63" s="39"/>
      <c r="JBZ63" s="39"/>
      <c r="JCA63" s="39"/>
      <c r="JCB63" s="39"/>
      <c r="JCC63" s="39"/>
      <c r="JCD63" s="39"/>
      <c r="JCE63" s="39"/>
      <c r="JCF63" s="39"/>
      <c r="JCG63" s="39"/>
      <c r="JCH63" s="39"/>
      <c r="JCI63" s="39"/>
      <c r="JCJ63" s="39"/>
      <c r="JCK63" s="39"/>
      <c r="JCL63" s="39"/>
      <c r="JCM63" s="39"/>
      <c r="JCN63" s="39"/>
      <c r="JCO63" s="39"/>
      <c r="JCP63" s="39"/>
      <c r="JCQ63" s="39"/>
      <c r="JCR63" s="39"/>
      <c r="JCS63" s="39"/>
      <c r="JCT63" s="39"/>
      <c r="JCU63" s="39"/>
      <c r="JCV63" s="39"/>
      <c r="JCW63" s="39"/>
      <c r="JCX63" s="39"/>
      <c r="JCY63" s="39"/>
      <c r="JCZ63" s="39"/>
      <c r="JDA63" s="39"/>
      <c r="JDB63" s="39"/>
      <c r="JDC63" s="39"/>
      <c r="JDD63" s="39"/>
      <c r="JDE63" s="39"/>
      <c r="JDF63" s="39"/>
      <c r="JDG63" s="39"/>
      <c r="JDH63" s="39"/>
      <c r="JDI63" s="39"/>
      <c r="JDJ63" s="39"/>
      <c r="JDK63" s="39"/>
      <c r="JDL63" s="39"/>
      <c r="JDM63" s="39"/>
      <c r="JDN63" s="39"/>
      <c r="JDO63" s="39"/>
      <c r="JDP63" s="39"/>
      <c r="JDQ63" s="39"/>
      <c r="JDR63" s="39"/>
      <c r="JDS63" s="39"/>
      <c r="JDT63" s="39"/>
      <c r="JDU63" s="39"/>
      <c r="JDV63" s="39"/>
      <c r="JDW63" s="39"/>
      <c r="JDX63" s="39"/>
      <c r="JDY63" s="39"/>
      <c r="JDZ63" s="39"/>
      <c r="JEA63" s="39"/>
      <c r="JEB63" s="39"/>
      <c r="JEC63" s="39"/>
      <c r="JED63" s="39"/>
      <c r="JEE63" s="39"/>
      <c r="JEF63" s="39"/>
      <c r="JEG63" s="39"/>
      <c r="JEH63" s="39"/>
      <c r="JEI63" s="39"/>
      <c r="JEJ63" s="39"/>
      <c r="JEK63" s="39"/>
      <c r="JEL63" s="39"/>
      <c r="JEM63" s="39"/>
      <c r="JEN63" s="39"/>
      <c r="JEO63" s="39"/>
      <c r="JEP63" s="39"/>
      <c r="JEQ63" s="39"/>
      <c r="JER63" s="39"/>
      <c r="JES63" s="39"/>
      <c r="JET63" s="39"/>
      <c r="JEU63" s="39"/>
      <c r="JEV63" s="39"/>
      <c r="JEW63" s="39"/>
      <c r="JEX63" s="39"/>
      <c r="JEY63" s="39"/>
      <c r="JEZ63" s="39"/>
      <c r="JFA63" s="39"/>
      <c r="JFB63" s="39"/>
      <c r="JFC63" s="39"/>
      <c r="JFD63" s="39"/>
      <c r="JFE63" s="39"/>
      <c r="JFF63" s="39"/>
      <c r="JFG63" s="39"/>
      <c r="JFH63" s="39"/>
      <c r="JFI63" s="39"/>
      <c r="JFJ63" s="39"/>
      <c r="JFK63" s="39"/>
      <c r="JFL63" s="39"/>
      <c r="JFM63" s="39"/>
      <c r="JFN63" s="39"/>
      <c r="JFO63" s="39"/>
      <c r="JFP63" s="39"/>
      <c r="JFQ63" s="39"/>
      <c r="JFR63" s="39"/>
      <c r="JFS63" s="39"/>
      <c r="JFT63" s="39"/>
      <c r="JFU63" s="39"/>
      <c r="JFV63" s="39"/>
      <c r="JFW63" s="39"/>
      <c r="JFX63" s="39"/>
      <c r="JFY63" s="39"/>
      <c r="JFZ63" s="39"/>
      <c r="JGA63" s="39"/>
      <c r="JGB63" s="39"/>
      <c r="JGC63" s="39"/>
      <c r="JGD63" s="39"/>
      <c r="JGE63" s="39"/>
      <c r="JGF63" s="39"/>
      <c r="JGG63" s="39"/>
      <c r="JGH63" s="39"/>
      <c r="JGI63" s="39"/>
      <c r="JGJ63" s="39"/>
      <c r="JGK63" s="39"/>
      <c r="JGL63" s="39"/>
      <c r="JGM63" s="39"/>
      <c r="JGN63" s="39"/>
      <c r="JGO63" s="39"/>
      <c r="JGP63" s="39"/>
      <c r="JGQ63" s="39"/>
      <c r="JGR63" s="39"/>
      <c r="JGS63" s="39"/>
      <c r="JGT63" s="39"/>
      <c r="JGU63" s="39"/>
      <c r="JGV63" s="39"/>
      <c r="JGW63" s="39"/>
      <c r="JGX63" s="39"/>
      <c r="JGY63" s="39"/>
      <c r="JGZ63" s="39"/>
      <c r="JHA63" s="39"/>
      <c r="JHB63" s="39"/>
      <c r="JHC63" s="39"/>
      <c r="JHD63" s="39"/>
      <c r="JHE63" s="39"/>
      <c r="JHF63" s="39"/>
      <c r="JHG63" s="39"/>
      <c r="JHH63" s="39"/>
      <c r="JHI63" s="39"/>
      <c r="JHJ63" s="39"/>
      <c r="JHK63" s="39"/>
      <c r="JHL63" s="39"/>
      <c r="JHM63" s="39"/>
      <c r="JHN63" s="39"/>
      <c r="JHO63" s="39"/>
      <c r="JHP63" s="39"/>
      <c r="JHQ63" s="39"/>
      <c r="JHR63" s="39"/>
      <c r="JHS63" s="39"/>
      <c r="JHT63" s="39"/>
      <c r="JHU63" s="39"/>
      <c r="JHV63" s="39"/>
      <c r="JHW63" s="39"/>
      <c r="JHX63" s="39"/>
      <c r="JHY63" s="39"/>
      <c r="JHZ63" s="39"/>
      <c r="JIA63" s="39"/>
      <c r="JIB63" s="39"/>
      <c r="JIC63" s="39"/>
      <c r="JID63" s="39"/>
      <c r="JIE63" s="39"/>
      <c r="JIF63" s="39"/>
      <c r="JIG63" s="39"/>
      <c r="JIH63" s="39"/>
      <c r="JII63" s="39"/>
      <c r="JIJ63" s="39"/>
      <c r="JIK63" s="39"/>
      <c r="JIL63" s="39"/>
      <c r="JIM63" s="39"/>
      <c r="JIN63" s="39"/>
      <c r="JIO63" s="39"/>
      <c r="JIP63" s="39"/>
      <c r="JIQ63" s="39"/>
      <c r="JIR63" s="39"/>
      <c r="JIS63" s="39"/>
      <c r="JIT63" s="39"/>
      <c r="JIU63" s="39"/>
      <c r="JIV63" s="39"/>
      <c r="JIW63" s="39"/>
      <c r="JIX63" s="39"/>
      <c r="JIY63" s="39"/>
      <c r="JIZ63" s="39"/>
      <c r="JJA63" s="39"/>
      <c r="JJB63" s="39"/>
      <c r="JJC63" s="39"/>
      <c r="JJD63" s="39"/>
      <c r="JJE63" s="39"/>
      <c r="JJF63" s="39"/>
      <c r="JJG63" s="39"/>
      <c r="JJH63" s="39"/>
      <c r="JJI63" s="39"/>
      <c r="JJJ63" s="39"/>
      <c r="JJK63" s="39"/>
      <c r="JJL63" s="39"/>
      <c r="JJM63" s="39"/>
      <c r="JJN63" s="39"/>
      <c r="JJO63" s="39"/>
      <c r="JJP63" s="39"/>
      <c r="JJQ63" s="39"/>
      <c r="JJR63" s="39"/>
      <c r="JJS63" s="39"/>
      <c r="JJT63" s="39"/>
      <c r="JJU63" s="39"/>
      <c r="JJV63" s="39"/>
      <c r="JJW63" s="39"/>
      <c r="JJX63" s="39"/>
      <c r="JJY63" s="39"/>
      <c r="JJZ63" s="39"/>
      <c r="JKA63" s="39"/>
      <c r="JKB63" s="39"/>
      <c r="JKC63" s="39"/>
      <c r="JKD63" s="39"/>
      <c r="JKE63" s="39"/>
      <c r="JKF63" s="39"/>
      <c r="JKG63" s="39"/>
      <c r="JKH63" s="39"/>
      <c r="JKI63" s="39"/>
      <c r="JKJ63" s="39"/>
      <c r="JKK63" s="39"/>
      <c r="JKL63" s="39"/>
      <c r="JKM63" s="39"/>
      <c r="JKN63" s="39"/>
      <c r="JKO63" s="39"/>
      <c r="JKP63" s="39"/>
      <c r="JKQ63" s="39"/>
      <c r="JKR63" s="39"/>
      <c r="JKS63" s="39"/>
      <c r="JKT63" s="39"/>
      <c r="JKU63" s="39"/>
      <c r="JKV63" s="39"/>
      <c r="JKW63" s="39"/>
      <c r="JKX63" s="39"/>
      <c r="JKY63" s="39"/>
      <c r="JKZ63" s="39"/>
      <c r="JLA63" s="39"/>
      <c r="JLB63" s="39"/>
      <c r="JLC63" s="39"/>
      <c r="JLD63" s="39"/>
      <c r="JLE63" s="39"/>
      <c r="JLF63" s="39"/>
      <c r="JLG63" s="39"/>
      <c r="JLH63" s="39"/>
      <c r="JLI63" s="39"/>
      <c r="JLJ63" s="39"/>
      <c r="JLK63" s="39"/>
      <c r="JLL63" s="39"/>
      <c r="JLM63" s="39"/>
      <c r="JLN63" s="39"/>
      <c r="JLO63" s="39"/>
      <c r="JLP63" s="39"/>
      <c r="JLQ63" s="39"/>
      <c r="JLR63" s="39"/>
      <c r="JLS63" s="39"/>
      <c r="JLT63" s="39"/>
      <c r="JLU63" s="39"/>
      <c r="JLV63" s="39"/>
      <c r="JLW63" s="39"/>
      <c r="JLX63" s="39"/>
      <c r="JLY63" s="39"/>
      <c r="JLZ63" s="39"/>
      <c r="JMA63" s="39"/>
      <c r="JMB63" s="39"/>
      <c r="JMC63" s="39"/>
      <c r="JMD63" s="39"/>
      <c r="JME63" s="39"/>
      <c r="JMF63" s="39"/>
      <c r="JMG63" s="39"/>
      <c r="JMH63" s="39"/>
      <c r="JMI63" s="39"/>
      <c r="JMJ63" s="39"/>
      <c r="JMK63" s="39"/>
      <c r="JML63" s="39"/>
      <c r="JMM63" s="39"/>
      <c r="JMN63" s="39"/>
      <c r="JMO63" s="39"/>
      <c r="JMP63" s="39"/>
      <c r="JMQ63" s="39"/>
      <c r="JMR63" s="39"/>
      <c r="JMS63" s="39"/>
      <c r="JMT63" s="39"/>
      <c r="JMU63" s="39"/>
      <c r="JMV63" s="39"/>
      <c r="JMW63" s="39"/>
      <c r="JMX63" s="39"/>
      <c r="JMY63" s="39"/>
      <c r="JMZ63" s="39"/>
      <c r="JNA63" s="39"/>
      <c r="JNB63" s="39"/>
      <c r="JNC63" s="39"/>
      <c r="JND63" s="39"/>
      <c r="JNE63" s="39"/>
      <c r="JNF63" s="39"/>
      <c r="JNG63" s="39"/>
      <c r="JNH63" s="39"/>
      <c r="JNI63" s="39"/>
      <c r="JNJ63" s="39"/>
      <c r="JNK63" s="39"/>
      <c r="JNL63" s="39"/>
      <c r="JNM63" s="39"/>
      <c r="JNN63" s="39"/>
      <c r="JNO63" s="39"/>
      <c r="JNP63" s="39"/>
      <c r="JNQ63" s="39"/>
      <c r="JNR63" s="39"/>
      <c r="JNS63" s="39"/>
      <c r="JNT63" s="39"/>
      <c r="JNU63" s="39"/>
      <c r="JNV63" s="39"/>
      <c r="JNW63" s="39"/>
      <c r="JNX63" s="39"/>
      <c r="JNY63" s="39"/>
      <c r="JNZ63" s="39"/>
      <c r="JOA63" s="39"/>
      <c r="JOB63" s="39"/>
      <c r="JOC63" s="39"/>
      <c r="JOD63" s="39"/>
      <c r="JOE63" s="39"/>
      <c r="JOF63" s="39"/>
      <c r="JOG63" s="39"/>
      <c r="JOH63" s="39"/>
      <c r="JOI63" s="39"/>
      <c r="JOJ63" s="39"/>
      <c r="JOK63" s="39"/>
      <c r="JOL63" s="39"/>
      <c r="JOM63" s="39"/>
      <c r="JON63" s="39"/>
      <c r="JOO63" s="39"/>
      <c r="JOP63" s="39"/>
      <c r="JOQ63" s="39"/>
      <c r="JOR63" s="39"/>
      <c r="JOS63" s="39"/>
      <c r="JOT63" s="39"/>
      <c r="JOU63" s="39"/>
      <c r="JOV63" s="39"/>
      <c r="JOW63" s="39"/>
      <c r="JOX63" s="39"/>
      <c r="JOY63" s="39"/>
      <c r="JOZ63" s="39"/>
      <c r="JPA63" s="39"/>
      <c r="JPB63" s="39"/>
      <c r="JPC63" s="39"/>
      <c r="JPD63" s="39"/>
      <c r="JPE63" s="39"/>
      <c r="JPF63" s="39"/>
      <c r="JPG63" s="39"/>
      <c r="JPH63" s="39"/>
      <c r="JPI63" s="39"/>
      <c r="JPJ63" s="39"/>
      <c r="JPK63" s="39"/>
      <c r="JPL63" s="39"/>
      <c r="JPM63" s="39"/>
      <c r="JPN63" s="39"/>
      <c r="JPO63" s="39"/>
      <c r="JPP63" s="39"/>
      <c r="JPQ63" s="39"/>
      <c r="JPR63" s="39"/>
      <c r="JPS63" s="39"/>
      <c r="JPT63" s="39"/>
      <c r="JPU63" s="39"/>
      <c r="JPV63" s="39"/>
      <c r="JPW63" s="39"/>
      <c r="JPX63" s="39"/>
      <c r="JPY63" s="39"/>
      <c r="JPZ63" s="39"/>
      <c r="JQA63" s="39"/>
      <c r="JQB63" s="39"/>
      <c r="JQC63" s="39"/>
      <c r="JQD63" s="39"/>
      <c r="JQE63" s="39"/>
      <c r="JQF63" s="39"/>
      <c r="JQG63" s="39"/>
      <c r="JQH63" s="39"/>
      <c r="JQI63" s="39"/>
      <c r="JQJ63" s="39"/>
      <c r="JQK63" s="39"/>
      <c r="JQL63" s="39"/>
      <c r="JQM63" s="39"/>
      <c r="JQN63" s="39"/>
      <c r="JQO63" s="39"/>
      <c r="JQP63" s="39"/>
      <c r="JQQ63" s="39"/>
      <c r="JQR63" s="39"/>
      <c r="JQS63" s="39"/>
      <c r="JQT63" s="39"/>
      <c r="JQU63" s="39"/>
      <c r="JQV63" s="39"/>
      <c r="JQW63" s="39"/>
      <c r="JQX63" s="39"/>
      <c r="JQY63" s="39"/>
      <c r="JQZ63" s="39"/>
      <c r="JRA63" s="39"/>
      <c r="JRB63" s="39"/>
      <c r="JRC63" s="39"/>
      <c r="JRD63" s="39"/>
      <c r="JRE63" s="39"/>
      <c r="JRF63" s="39"/>
      <c r="JRG63" s="39"/>
      <c r="JRH63" s="39"/>
      <c r="JRI63" s="39"/>
      <c r="JRJ63" s="39"/>
      <c r="JRK63" s="39"/>
      <c r="JRL63" s="39"/>
      <c r="JRM63" s="39"/>
      <c r="JRN63" s="39"/>
      <c r="JRO63" s="39"/>
      <c r="JRP63" s="39"/>
      <c r="JRQ63" s="39"/>
      <c r="JRR63" s="39"/>
      <c r="JRS63" s="39"/>
      <c r="JRT63" s="39"/>
      <c r="JRU63" s="39"/>
      <c r="JRV63" s="39"/>
      <c r="JRW63" s="39"/>
      <c r="JRX63" s="39"/>
      <c r="JRY63" s="39"/>
      <c r="JRZ63" s="39"/>
      <c r="JSA63" s="39"/>
      <c r="JSB63" s="39"/>
      <c r="JSC63" s="39"/>
      <c r="JSD63" s="39"/>
      <c r="JSE63" s="39"/>
      <c r="JSF63" s="39"/>
      <c r="JSG63" s="39"/>
      <c r="JSH63" s="39"/>
      <c r="JSI63" s="39"/>
      <c r="JSJ63" s="39"/>
      <c r="JSK63" s="39"/>
      <c r="JSL63" s="39"/>
      <c r="JSM63" s="39"/>
      <c r="JSN63" s="39"/>
      <c r="JSO63" s="39"/>
      <c r="JSP63" s="39"/>
      <c r="JSQ63" s="39"/>
      <c r="JSR63" s="39"/>
      <c r="JSS63" s="39"/>
      <c r="JST63" s="39"/>
      <c r="JSU63" s="39"/>
      <c r="JSV63" s="39"/>
      <c r="JSW63" s="39"/>
      <c r="JSX63" s="39"/>
      <c r="JSY63" s="39"/>
      <c r="JSZ63" s="39"/>
      <c r="JTA63" s="39"/>
      <c r="JTB63" s="39"/>
      <c r="JTC63" s="39"/>
      <c r="JTD63" s="39"/>
      <c r="JTE63" s="39"/>
      <c r="JTF63" s="39"/>
      <c r="JTG63" s="39"/>
      <c r="JTH63" s="39"/>
      <c r="JTI63" s="39"/>
      <c r="JTJ63" s="39"/>
      <c r="JTK63" s="39"/>
      <c r="JTL63" s="39"/>
      <c r="JTM63" s="39"/>
      <c r="JTN63" s="39"/>
      <c r="JTO63" s="39"/>
      <c r="JTP63" s="39"/>
      <c r="JTQ63" s="39"/>
      <c r="JTR63" s="39"/>
      <c r="JTS63" s="39"/>
      <c r="JTT63" s="39"/>
      <c r="JTU63" s="39"/>
      <c r="JTV63" s="39"/>
      <c r="JTW63" s="39"/>
      <c r="JTX63" s="39"/>
      <c r="JTY63" s="39"/>
      <c r="JTZ63" s="39"/>
      <c r="JUA63" s="39"/>
      <c r="JUB63" s="39"/>
      <c r="JUC63" s="39"/>
      <c r="JUD63" s="39"/>
      <c r="JUE63" s="39"/>
      <c r="JUF63" s="39"/>
      <c r="JUG63" s="39"/>
      <c r="JUH63" s="39"/>
      <c r="JUI63" s="39"/>
      <c r="JUJ63" s="39"/>
      <c r="JUK63" s="39"/>
      <c r="JUL63" s="39"/>
      <c r="JUM63" s="39"/>
      <c r="JUN63" s="39"/>
      <c r="JUO63" s="39"/>
      <c r="JUP63" s="39"/>
      <c r="JUQ63" s="39"/>
      <c r="JUR63" s="39"/>
      <c r="JUS63" s="39"/>
      <c r="JUT63" s="39"/>
      <c r="JUU63" s="39"/>
      <c r="JUV63" s="39"/>
      <c r="JUW63" s="39"/>
      <c r="JUX63" s="39"/>
      <c r="JUY63" s="39"/>
      <c r="JUZ63" s="39"/>
      <c r="JVA63" s="39"/>
      <c r="JVB63" s="39"/>
      <c r="JVC63" s="39"/>
      <c r="JVD63" s="39"/>
      <c r="JVE63" s="39"/>
      <c r="JVF63" s="39"/>
      <c r="JVG63" s="39"/>
      <c r="JVH63" s="39"/>
      <c r="JVI63" s="39"/>
      <c r="JVJ63" s="39"/>
      <c r="JVK63" s="39"/>
      <c r="JVL63" s="39"/>
      <c r="JVM63" s="39"/>
      <c r="JVN63" s="39"/>
      <c r="JVO63" s="39"/>
      <c r="JVP63" s="39"/>
      <c r="JVQ63" s="39"/>
      <c r="JVR63" s="39"/>
      <c r="JVS63" s="39"/>
      <c r="JVT63" s="39"/>
      <c r="JVU63" s="39"/>
      <c r="JVV63" s="39"/>
      <c r="JVW63" s="39"/>
      <c r="JVX63" s="39"/>
      <c r="JVY63" s="39"/>
      <c r="JVZ63" s="39"/>
      <c r="JWA63" s="39"/>
      <c r="JWB63" s="39"/>
      <c r="JWC63" s="39"/>
      <c r="JWD63" s="39"/>
      <c r="JWE63" s="39"/>
      <c r="JWF63" s="39"/>
      <c r="JWG63" s="39"/>
      <c r="JWH63" s="39"/>
      <c r="JWI63" s="39"/>
      <c r="JWJ63" s="39"/>
      <c r="JWK63" s="39"/>
      <c r="JWL63" s="39"/>
      <c r="JWM63" s="39"/>
      <c r="JWN63" s="39"/>
      <c r="JWO63" s="39"/>
      <c r="JWP63" s="39"/>
      <c r="JWQ63" s="39"/>
      <c r="JWR63" s="39"/>
      <c r="JWS63" s="39"/>
      <c r="JWT63" s="39"/>
      <c r="JWU63" s="39"/>
      <c r="JWV63" s="39"/>
      <c r="JWW63" s="39"/>
      <c r="JWX63" s="39"/>
      <c r="JWY63" s="39"/>
      <c r="JWZ63" s="39"/>
      <c r="JXA63" s="39"/>
      <c r="JXB63" s="39"/>
      <c r="JXC63" s="39"/>
      <c r="JXD63" s="39"/>
      <c r="JXE63" s="39"/>
      <c r="JXF63" s="39"/>
      <c r="JXG63" s="39"/>
      <c r="JXH63" s="39"/>
      <c r="JXI63" s="39"/>
      <c r="JXJ63" s="39"/>
      <c r="JXK63" s="39"/>
      <c r="JXL63" s="39"/>
      <c r="JXM63" s="39"/>
      <c r="JXN63" s="39"/>
      <c r="JXO63" s="39"/>
      <c r="JXP63" s="39"/>
      <c r="JXQ63" s="39"/>
      <c r="JXR63" s="39"/>
      <c r="JXS63" s="39"/>
      <c r="JXT63" s="39"/>
      <c r="JXU63" s="39"/>
      <c r="JXV63" s="39"/>
      <c r="JXW63" s="39"/>
      <c r="JXX63" s="39"/>
      <c r="JXY63" s="39"/>
      <c r="JXZ63" s="39"/>
      <c r="JYA63" s="39"/>
      <c r="JYB63" s="39"/>
      <c r="JYC63" s="39"/>
      <c r="JYD63" s="39"/>
      <c r="JYE63" s="39"/>
      <c r="JYF63" s="39"/>
      <c r="JYG63" s="39"/>
      <c r="JYH63" s="39"/>
      <c r="JYI63" s="39"/>
      <c r="JYJ63" s="39"/>
      <c r="JYK63" s="39"/>
      <c r="JYL63" s="39"/>
      <c r="JYM63" s="39"/>
      <c r="JYN63" s="39"/>
      <c r="JYO63" s="39"/>
      <c r="JYP63" s="39"/>
      <c r="JYQ63" s="39"/>
      <c r="JYR63" s="39"/>
      <c r="JYS63" s="39"/>
      <c r="JYT63" s="39"/>
      <c r="JYU63" s="39"/>
      <c r="JYV63" s="39"/>
      <c r="JYW63" s="39"/>
      <c r="JYX63" s="39"/>
      <c r="JYY63" s="39"/>
      <c r="JYZ63" s="39"/>
      <c r="JZA63" s="39"/>
      <c r="JZB63" s="39"/>
      <c r="JZC63" s="39"/>
      <c r="JZD63" s="39"/>
      <c r="JZE63" s="39"/>
      <c r="JZF63" s="39"/>
      <c r="JZG63" s="39"/>
      <c r="JZH63" s="39"/>
      <c r="JZI63" s="39"/>
      <c r="JZJ63" s="39"/>
      <c r="JZK63" s="39"/>
      <c r="JZL63" s="39"/>
      <c r="JZM63" s="39"/>
      <c r="JZN63" s="39"/>
      <c r="JZO63" s="39"/>
      <c r="JZP63" s="39"/>
      <c r="JZQ63" s="39"/>
      <c r="JZR63" s="39"/>
      <c r="JZS63" s="39"/>
      <c r="JZT63" s="39"/>
      <c r="JZU63" s="39"/>
      <c r="JZV63" s="39"/>
      <c r="JZW63" s="39"/>
      <c r="JZX63" s="39"/>
      <c r="JZY63" s="39"/>
      <c r="JZZ63" s="39"/>
      <c r="KAA63" s="39"/>
      <c r="KAB63" s="39"/>
      <c r="KAC63" s="39"/>
      <c r="KAD63" s="39"/>
      <c r="KAE63" s="39"/>
      <c r="KAF63" s="39"/>
      <c r="KAG63" s="39"/>
      <c r="KAH63" s="39"/>
      <c r="KAI63" s="39"/>
      <c r="KAJ63" s="39"/>
      <c r="KAK63" s="39"/>
      <c r="KAL63" s="39"/>
      <c r="KAM63" s="39"/>
      <c r="KAN63" s="39"/>
      <c r="KAO63" s="39"/>
      <c r="KAP63" s="39"/>
      <c r="KAQ63" s="39"/>
      <c r="KAR63" s="39"/>
      <c r="KAS63" s="39"/>
      <c r="KAT63" s="39"/>
      <c r="KAU63" s="39"/>
      <c r="KAV63" s="39"/>
      <c r="KAW63" s="39"/>
      <c r="KAX63" s="39"/>
      <c r="KAY63" s="39"/>
      <c r="KAZ63" s="39"/>
      <c r="KBA63" s="39"/>
      <c r="KBB63" s="39"/>
      <c r="KBC63" s="39"/>
      <c r="KBD63" s="39"/>
      <c r="KBE63" s="39"/>
      <c r="KBF63" s="39"/>
      <c r="KBG63" s="39"/>
      <c r="KBH63" s="39"/>
      <c r="KBI63" s="39"/>
      <c r="KBJ63" s="39"/>
      <c r="KBK63" s="39"/>
      <c r="KBL63" s="39"/>
      <c r="KBM63" s="39"/>
      <c r="KBN63" s="39"/>
      <c r="KBO63" s="39"/>
      <c r="KBP63" s="39"/>
      <c r="KBQ63" s="39"/>
      <c r="KBR63" s="39"/>
      <c r="KBS63" s="39"/>
      <c r="KBT63" s="39"/>
      <c r="KBU63" s="39"/>
      <c r="KBV63" s="39"/>
      <c r="KBW63" s="39"/>
      <c r="KBX63" s="39"/>
      <c r="KBY63" s="39"/>
      <c r="KBZ63" s="39"/>
      <c r="KCA63" s="39"/>
      <c r="KCB63" s="39"/>
      <c r="KCC63" s="39"/>
      <c r="KCD63" s="39"/>
      <c r="KCE63" s="39"/>
      <c r="KCF63" s="39"/>
      <c r="KCG63" s="39"/>
      <c r="KCH63" s="39"/>
      <c r="KCI63" s="39"/>
      <c r="KCJ63" s="39"/>
      <c r="KCK63" s="39"/>
      <c r="KCL63" s="39"/>
      <c r="KCM63" s="39"/>
      <c r="KCN63" s="39"/>
      <c r="KCO63" s="39"/>
      <c r="KCP63" s="39"/>
      <c r="KCQ63" s="39"/>
      <c r="KCR63" s="39"/>
      <c r="KCS63" s="39"/>
      <c r="KCT63" s="39"/>
      <c r="KCU63" s="39"/>
      <c r="KCV63" s="39"/>
      <c r="KCW63" s="39"/>
      <c r="KCX63" s="39"/>
      <c r="KCY63" s="39"/>
      <c r="KCZ63" s="39"/>
      <c r="KDA63" s="39"/>
      <c r="KDB63" s="39"/>
      <c r="KDC63" s="39"/>
      <c r="KDD63" s="39"/>
      <c r="KDE63" s="39"/>
      <c r="KDF63" s="39"/>
      <c r="KDG63" s="39"/>
      <c r="KDH63" s="39"/>
      <c r="KDI63" s="39"/>
      <c r="KDJ63" s="39"/>
      <c r="KDK63" s="39"/>
      <c r="KDL63" s="39"/>
      <c r="KDM63" s="39"/>
      <c r="KDN63" s="39"/>
      <c r="KDO63" s="39"/>
      <c r="KDP63" s="39"/>
      <c r="KDQ63" s="39"/>
      <c r="KDR63" s="39"/>
      <c r="KDS63" s="39"/>
      <c r="KDT63" s="39"/>
      <c r="KDU63" s="39"/>
      <c r="KDV63" s="39"/>
      <c r="KDW63" s="39"/>
      <c r="KDX63" s="39"/>
      <c r="KDY63" s="39"/>
      <c r="KDZ63" s="39"/>
      <c r="KEA63" s="39"/>
      <c r="KEB63" s="39"/>
      <c r="KEC63" s="39"/>
      <c r="KED63" s="39"/>
      <c r="KEE63" s="39"/>
      <c r="KEF63" s="39"/>
      <c r="KEG63" s="39"/>
      <c r="KEH63" s="39"/>
      <c r="KEI63" s="39"/>
      <c r="KEJ63" s="39"/>
      <c r="KEK63" s="39"/>
      <c r="KEL63" s="39"/>
      <c r="KEM63" s="39"/>
      <c r="KEN63" s="39"/>
      <c r="KEO63" s="39"/>
      <c r="KEP63" s="39"/>
      <c r="KEQ63" s="39"/>
      <c r="KER63" s="39"/>
      <c r="KES63" s="39"/>
      <c r="KET63" s="39"/>
      <c r="KEU63" s="39"/>
      <c r="KEV63" s="39"/>
      <c r="KEW63" s="39"/>
      <c r="KEX63" s="39"/>
      <c r="KEY63" s="39"/>
      <c r="KEZ63" s="39"/>
      <c r="KFA63" s="39"/>
      <c r="KFB63" s="39"/>
      <c r="KFC63" s="39"/>
      <c r="KFD63" s="39"/>
      <c r="KFE63" s="39"/>
      <c r="KFF63" s="39"/>
      <c r="KFG63" s="39"/>
      <c r="KFH63" s="39"/>
      <c r="KFI63" s="39"/>
      <c r="KFJ63" s="39"/>
      <c r="KFK63" s="39"/>
      <c r="KFL63" s="39"/>
      <c r="KFM63" s="39"/>
      <c r="KFN63" s="39"/>
      <c r="KFO63" s="39"/>
      <c r="KFP63" s="39"/>
      <c r="KFQ63" s="39"/>
      <c r="KFR63" s="39"/>
      <c r="KFS63" s="39"/>
      <c r="KFT63" s="39"/>
      <c r="KFU63" s="39"/>
      <c r="KFV63" s="39"/>
      <c r="KFW63" s="39"/>
      <c r="KFX63" s="39"/>
      <c r="KFY63" s="39"/>
      <c r="KFZ63" s="39"/>
      <c r="KGA63" s="39"/>
      <c r="KGB63" s="39"/>
      <c r="KGC63" s="39"/>
      <c r="KGD63" s="39"/>
      <c r="KGE63" s="39"/>
      <c r="KGF63" s="39"/>
      <c r="KGG63" s="39"/>
      <c r="KGH63" s="39"/>
      <c r="KGI63" s="39"/>
      <c r="KGJ63" s="39"/>
      <c r="KGK63" s="39"/>
      <c r="KGL63" s="39"/>
      <c r="KGM63" s="39"/>
      <c r="KGN63" s="39"/>
      <c r="KGO63" s="39"/>
      <c r="KGP63" s="39"/>
      <c r="KGQ63" s="39"/>
      <c r="KGR63" s="39"/>
      <c r="KGS63" s="39"/>
      <c r="KGT63" s="39"/>
      <c r="KGU63" s="39"/>
      <c r="KGV63" s="39"/>
      <c r="KGW63" s="39"/>
      <c r="KGX63" s="39"/>
      <c r="KGY63" s="39"/>
      <c r="KGZ63" s="39"/>
      <c r="KHA63" s="39"/>
      <c r="KHB63" s="39"/>
      <c r="KHC63" s="39"/>
      <c r="KHD63" s="39"/>
      <c r="KHE63" s="39"/>
      <c r="KHF63" s="39"/>
      <c r="KHG63" s="39"/>
      <c r="KHH63" s="39"/>
      <c r="KHI63" s="39"/>
      <c r="KHJ63" s="39"/>
      <c r="KHK63" s="39"/>
      <c r="KHL63" s="39"/>
      <c r="KHM63" s="39"/>
      <c r="KHN63" s="39"/>
      <c r="KHO63" s="39"/>
      <c r="KHP63" s="39"/>
      <c r="KHQ63" s="39"/>
      <c r="KHR63" s="39"/>
      <c r="KHS63" s="39"/>
      <c r="KHT63" s="39"/>
      <c r="KHU63" s="39"/>
      <c r="KHV63" s="39"/>
      <c r="KHW63" s="39"/>
      <c r="KHX63" s="39"/>
      <c r="KHY63" s="39"/>
      <c r="KHZ63" s="39"/>
      <c r="KIA63" s="39"/>
      <c r="KIB63" s="39"/>
      <c r="KIC63" s="39"/>
      <c r="KID63" s="39"/>
      <c r="KIE63" s="39"/>
      <c r="KIF63" s="39"/>
      <c r="KIG63" s="39"/>
      <c r="KIH63" s="39"/>
      <c r="KII63" s="39"/>
      <c r="KIJ63" s="39"/>
      <c r="KIK63" s="39"/>
      <c r="KIL63" s="39"/>
      <c r="KIM63" s="39"/>
      <c r="KIN63" s="39"/>
      <c r="KIO63" s="39"/>
      <c r="KIP63" s="39"/>
      <c r="KIQ63" s="39"/>
      <c r="KIR63" s="39"/>
      <c r="KIS63" s="39"/>
      <c r="KIT63" s="39"/>
      <c r="KIU63" s="39"/>
      <c r="KIV63" s="39"/>
      <c r="KIW63" s="39"/>
      <c r="KIX63" s="39"/>
      <c r="KIY63" s="39"/>
      <c r="KIZ63" s="39"/>
      <c r="KJA63" s="39"/>
      <c r="KJB63" s="39"/>
      <c r="KJC63" s="39"/>
      <c r="KJD63" s="39"/>
      <c r="KJE63" s="39"/>
      <c r="KJF63" s="39"/>
      <c r="KJG63" s="39"/>
      <c r="KJH63" s="39"/>
      <c r="KJI63" s="39"/>
      <c r="KJJ63" s="39"/>
      <c r="KJK63" s="39"/>
      <c r="KJL63" s="39"/>
      <c r="KJM63" s="39"/>
      <c r="KJN63" s="39"/>
      <c r="KJO63" s="39"/>
      <c r="KJP63" s="39"/>
      <c r="KJQ63" s="39"/>
      <c r="KJR63" s="39"/>
      <c r="KJS63" s="39"/>
      <c r="KJT63" s="39"/>
      <c r="KJU63" s="39"/>
      <c r="KJV63" s="39"/>
      <c r="KJW63" s="39"/>
      <c r="KJX63" s="39"/>
      <c r="KJY63" s="39"/>
      <c r="KJZ63" s="39"/>
      <c r="KKA63" s="39"/>
      <c r="KKB63" s="39"/>
      <c r="KKC63" s="39"/>
      <c r="KKD63" s="39"/>
      <c r="KKE63" s="39"/>
      <c r="KKF63" s="39"/>
      <c r="KKG63" s="39"/>
      <c r="KKH63" s="39"/>
      <c r="KKI63" s="39"/>
      <c r="KKJ63" s="39"/>
      <c r="KKK63" s="39"/>
      <c r="KKL63" s="39"/>
      <c r="KKM63" s="39"/>
      <c r="KKN63" s="39"/>
      <c r="KKO63" s="39"/>
      <c r="KKP63" s="39"/>
      <c r="KKQ63" s="39"/>
      <c r="KKR63" s="39"/>
      <c r="KKS63" s="39"/>
      <c r="KKT63" s="39"/>
      <c r="KKU63" s="39"/>
      <c r="KKV63" s="39"/>
      <c r="KKW63" s="39"/>
      <c r="KKX63" s="39"/>
      <c r="KKY63" s="39"/>
      <c r="KKZ63" s="39"/>
      <c r="KLA63" s="39"/>
      <c r="KLB63" s="39"/>
      <c r="KLC63" s="39"/>
      <c r="KLD63" s="39"/>
      <c r="KLE63" s="39"/>
      <c r="KLF63" s="39"/>
      <c r="KLG63" s="39"/>
      <c r="KLH63" s="39"/>
      <c r="KLI63" s="39"/>
      <c r="KLJ63" s="39"/>
      <c r="KLK63" s="39"/>
      <c r="KLL63" s="39"/>
      <c r="KLM63" s="39"/>
      <c r="KLN63" s="39"/>
      <c r="KLO63" s="39"/>
      <c r="KLP63" s="39"/>
      <c r="KLQ63" s="39"/>
      <c r="KLR63" s="39"/>
      <c r="KLS63" s="39"/>
      <c r="KLT63" s="39"/>
      <c r="KLU63" s="39"/>
      <c r="KLV63" s="39"/>
      <c r="KLW63" s="39"/>
      <c r="KLX63" s="39"/>
      <c r="KLY63" s="39"/>
      <c r="KLZ63" s="39"/>
      <c r="KMA63" s="39"/>
      <c r="KMB63" s="39"/>
      <c r="KMC63" s="39"/>
      <c r="KMD63" s="39"/>
      <c r="KME63" s="39"/>
      <c r="KMF63" s="39"/>
      <c r="KMG63" s="39"/>
      <c r="KMH63" s="39"/>
      <c r="KMI63" s="39"/>
      <c r="KMJ63" s="39"/>
      <c r="KMK63" s="39"/>
      <c r="KML63" s="39"/>
      <c r="KMM63" s="39"/>
      <c r="KMN63" s="39"/>
      <c r="KMO63" s="39"/>
      <c r="KMP63" s="39"/>
      <c r="KMQ63" s="39"/>
      <c r="KMR63" s="39"/>
      <c r="KMS63" s="39"/>
      <c r="KMT63" s="39"/>
      <c r="KMU63" s="39"/>
      <c r="KMV63" s="39"/>
      <c r="KMW63" s="39"/>
      <c r="KMX63" s="39"/>
      <c r="KMY63" s="39"/>
      <c r="KMZ63" s="39"/>
      <c r="KNA63" s="39"/>
      <c r="KNB63" s="39"/>
      <c r="KNC63" s="39"/>
      <c r="KND63" s="39"/>
      <c r="KNE63" s="39"/>
      <c r="KNF63" s="39"/>
      <c r="KNG63" s="39"/>
      <c r="KNH63" s="39"/>
      <c r="KNI63" s="39"/>
      <c r="KNJ63" s="39"/>
      <c r="KNK63" s="39"/>
      <c r="KNL63" s="39"/>
      <c r="KNM63" s="39"/>
      <c r="KNN63" s="39"/>
      <c r="KNO63" s="39"/>
      <c r="KNP63" s="39"/>
      <c r="KNQ63" s="39"/>
      <c r="KNR63" s="39"/>
      <c r="KNS63" s="39"/>
      <c r="KNT63" s="39"/>
      <c r="KNU63" s="39"/>
      <c r="KNV63" s="39"/>
      <c r="KNW63" s="39"/>
      <c r="KNX63" s="39"/>
      <c r="KNY63" s="39"/>
      <c r="KNZ63" s="39"/>
      <c r="KOA63" s="39"/>
      <c r="KOB63" s="39"/>
      <c r="KOC63" s="39"/>
      <c r="KOD63" s="39"/>
      <c r="KOE63" s="39"/>
      <c r="KOF63" s="39"/>
      <c r="KOG63" s="39"/>
      <c r="KOH63" s="39"/>
      <c r="KOI63" s="39"/>
      <c r="KOJ63" s="39"/>
      <c r="KOK63" s="39"/>
      <c r="KOL63" s="39"/>
      <c r="KOM63" s="39"/>
      <c r="KON63" s="39"/>
      <c r="KOO63" s="39"/>
      <c r="KOP63" s="39"/>
      <c r="KOQ63" s="39"/>
      <c r="KOR63" s="39"/>
      <c r="KOS63" s="39"/>
      <c r="KOT63" s="39"/>
      <c r="KOU63" s="39"/>
      <c r="KOV63" s="39"/>
      <c r="KOW63" s="39"/>
      <c r="KOX63" s="39"/>
      <c r="KOY63" s="39"/>
      <c r="KOZ63" s="39"/>
      <c r="KPA63" s="39"/>
      <c r="KPB63" s="39"/>
      <c r="KPC63" s="39"/>
      <c r="KPD63" s="39"/>
      <c r="KPE63" s="39"/>
      <c r="KPF63" s="39"/>
      <c r="KPG63" s="39"/>
      <c r="KPH63" s="39"/>
      <c r="KPI63" s="39"/>
      <c r="KPJ63" s="39"/>
      <c r="KPK63" s="39"/>
      <c r="KPL63" s="39"/>
      <c r="KPM63" s="39"/>
      <c r="KPN63" s="39"/>
      <c r="KPO63" s="39"/>
      <c r="KPP63" s="39"/>
      <c r="KPQ63" s="39"/>
      <c r="KPR63" s="39"/>
      <c r="KPS63" s="39"/>
      <c r="KPT63" s="39"/>
      <c r="KPU63" s="39"/>
      <c r="KPV63" s="39"/>
      <c r="KPW63" s="39"/>
      <c r="KPX63" s="39"/>
      <c r="KPY63" s="39"/>
      <c r="KPZ63" s="39"/>
      <c r="KQA63" s="39"/>
      <c r="KQB63" s="39"/>
      <c r="KQC63" s="39"/>
      <c r="KQD63" s="39"/>
      <c r="KQE63" s="39"/>
      <c r="KQF63" s="39"/>
      <c r="KQG63" s="39"/>
      <c r="KQH63" s="39"/>
      <c r="KQI63" s="39"/>
      <c r="KQJ63" s="39"/>
      <c r="KQK63" s="39"/>
      <c r="KQL63" s="39"/>
      <c r="KQM63" s="39"/>
      <c r="KQN63" s="39"/>
      <c r="KQO63" s="39"/>
      <c r="KQP63" s="39"/>
      <c r="KQQ63" s="39"/>
      <c r="KQR63" s="39"/>
      <c r="KQS63" s="39"/>
      <c r="KQT63" s="39"/>
      <c r="KQU63" s="39"/>
      <c r="KQV63" s="39"/>
      <c r="KQW63" s="39"/>
      <c r="KQX63" s="39"/>
      <c r="KQY63" s="39"/>
      <c r="KQZ63" s="39"/>
      <c r="KRA63" s="39"/>
      <c r="KRB63" s="39"/>
      <c r="KRC63" s="39"/>
      <c r="KRD63" s="39"/>
      <c r="KRE63" s="39"/>
      <c r="KRF63" s="39"/>
      <c r="KRG63" s="39"/>
      <c r="KRH63" s="39"/>
      <c r="KRI63" s="39"/>
      <c r="KRJ63" s="39"/>
      <c r="KRK63" s="39"/>
      <c r="KRL63" s="39"/>
      <c r="KRM63" s="39"/>
      <c r="KRN63" s="39"/>
      <c r="KRO63" s="39"/>
      <c r="KRP63" s="39"/>
      <c r="KRQ63" s="39"/>
      <c r="KRR63" s="39"/>
      <c r="KRS63" s="39"/>
      <c r="KRT63" s="39"/>
      <c r="KRU63" s="39"/>
      <c r="KRV63" s="39"/>
      <c r="KRW63" s="39"/>
      <c r="KRX63" s="39"/>
      <c r="KRY63" s="39"/>
      <c r="KRZ63" s="39"/>
      <c r="KSA63" s="39"/>
      <c r="KSB63" s="39"/>
      <c r="KSC63" s="39"/>
      <c r="KSD63" s="39"/>
      <c r="KSE63" s="39"/>
      <c r="KSF63" s="39"/>
      <c r="KSG63" s="39"/>
      <c r="KSH63" s="39"/>
      <c r="KSI63" s="39"/>
      <c r="KSJ63" s="39"/>
      <c r="KSK63" s="39"/>
      <c r="KSL63" s="39"/>
      <c r="KSM63" s="39"/>
      <c r="KSN63" s="39"/>
      <c r="KSO63" s="39"/>
      <c r="KSP63" s="39"/>
      <c r="KSQ63" s="39"/>
      <c r="KSR63" s="39"/>
      <c r="KSS63" s="39"/>
      <c r="KST63" s="39"/>
      <c r="KSU63" s="39"/>
      <c r="KSV63" s="39"/>
      <c r="KSW63" s="39"/>
      <c r="KSX63" s="39"/>
      <c r="KSY63" s="39"/>
      <c r="KSZ63" s="39"/>
      <c r="KTA63" s="39"/>
      <c r="KTB63" s="39"/>
      <c r="KTC63" s="39"/>
      <c r="KTD63" s="39"/>
      <c r="KTE63" s="39"/>
      <c r="KTF63" s="39"/>
      <c r="KTG63" s="39"/>
      <c r="KTH63" s="39"/>
      <c r="KTI63" s="39"/>
      <c r="KTJ63" s="39"/>
      <c r="KTK63" s="39"/>
      <c r="KTL63" s="39"/>
      <c r="KTM63" s="39"/>
      <c r="KTN63" s="39"/>
      <c r="KTO63" s="39"/>
      <c r="KTP63" s="39"/>
      <c r="KTQ63" s="39"/>
      <c r="KTR63" s="39"/>
      <c r="KTS63" s="39"/>
      <c r="KTT63" s="39"/>
      <c r="KTU63" s="39"/>
      <c r="KTV63" s="39"/>
      <c r="KTW63" s="39"/>
      <c r="KTX63" s="39"/>
      <c r="KTY63" s="39"/>
      <c r="KTZ63" s="39"/>
      <c r="KUA63" s="39"/>
      <c r="KUB63" s="39"/>
      <c r="KUC63" s="39"/>
      <c r="KUD63" s="39"/>
      <c r="KUE63" s="39"/>
      <c r="KUF63" s="39"/>
      <c r="KUG63" s="39"/>
      <c r="KUH63" s="39"/>
      <c r="KUI63" s="39"/>
      <c r="KUJ63" s="39"/>
      <c r="KUK63" s="39"/>
      <c r="KUL63" s="39"/>
      <c r="KUM63" s="39"/>
      <c r="KUN63" s="39"/>
      <c r="KUO63" s="39"/>
      <c r="KUP63" s="39"/>
      <c r="KUQ63" s="39"/>
      <c r="KUR63" s="39"/>
      <c r="KUS63" s="39"/>
      <c r="KUT63" s="39"/>
      <c r="KUU63" s="39"/>
      <c r="KUV63" s="39"/>
      <c r="KUW63" s="39"/>
      <c r="KUX63" s="39"/>
      <c r="KUY63" s="39"/>
      <c r="KUZ63" s="39"/>
      <c r="KVA63" s="39"/>
      <c r="KVB63" s="39"/>
      <c r="KVC63" s="39"/>
      <c r="KVD63" s="39"/>
      <c r="KVE63" s="39"/>
      <c r="KVF63" s="39"/>
      <c r="KVG63" s="39"/>
      <c r="KVH63" s="39"/>
      <c r="KVI63" s="39"/>
      <c r="KVJ63" s="39"/>
      <c r="KVK63" s="39"/>
      <c r="KVL63" s="39"/>
      <c r="KVM63" s="39"/>
      <c r="KVN63" s="39"/>
      <c r="KVO63" s="39"/>
      <c r="KVP63" s="39"/>
      <c r="KVQ63" s="39"/>
      <c r="KVR63" s="39"/>
      <c r="KVS63" s="39"/>
      <c r="KVT63" s="39"/>
      <c r="KVU63" s="39"/>
      <c r="KVV63" s="39"/>
      <c r="KVW63" s="39"/>
      <c r="KVX63" s="39"/>
      <c r="KVY63" s="39"/>
      <c r="KVZ63" s="39"/>
      <c r="KWA63" s="39"/>
      <c r="KWB63" s="39"/>
      <c r="KWC63" s="39"/>
      <c r="KWD63" s="39"/>
      <c r="KWE63" s="39"/>
      <c r="KWF63" s="39"/>
      <c r="KWG63" s="39"/>
      <c r="KWH63" s="39"/>
      <c r="KWI63" s="39"/>
      <c r="KWJ63" s="39"/>
      <c r="KWK63" s="39"/>
      <c r="KWL63" s="39"/>
      <c r="KWM63" s="39"/>
      <c r="KWN63" s="39"/>
      <c r="KWO63" s="39"/>
      <c r="KWP63" s="39"/>
      <c r="KWQ63" s="39"/>
      <c r="KWR63" s="39"/>
      <c r="KWS63" s="39"/>
      <c r="KWT63" s="39"/>
      <c r="KWU63" s="39"/>
      <c r="KWV63" s="39"/>
      <c r="KWW63" s="39"/>
      <c r="KWX63" s="39"/>
      <c r="KWY63" s="39"/>
      <c r="KWZ63" s="39"/>
      <c r="KXA63" s="39"/>
      <c r="KXB63" s="39"/>
      <c r="KXC63" s="39"/>
      <c r="KXD63" s="39"/>
      <c r="KXE63" s="39"/>
      <c r="KXF63" s="39"/>
      <c r="KXG63" s="39"/>
      <c r="KXH63" s="39"/>
      <c r="KXI63" s="39"/>
      <c r="KXJ63" s="39"/>
      <c r="KXK63" s="39"/>
      <c r="KXL63" s="39"/>
      <c r="KXM63" s="39"/>
      <c r="KXN63" s="39"/>
      <c r="KXO63" s="39"/>
      <c r="KXP63" s="39"/>
      <c r="KXQ63" s="39"/>
      <c r="KXR63" s="39"/>
      <c r="KXS63" s="39"/>
      <c r="KXT63" s="39"/>
      <c r="KXU63" s="39"/>
      <c r="KXV63" s="39"/>
      <c r="KXW63" s="39"/>
      <c r="KXX63" s="39"/>
      <c r="KXY63" s="39"/>
      <c r="KXZ63" s="39"/>
      <c r="KYA63" s="39"/>
      <c r="KYB63" s="39"/>
      <c r="KYC63" s="39"/>
      <c r="KYD63" s="39"/>
      <c r="KYE63" s="39"/>
      <c r="KYF63" s="39"/>
      <c r="KYG63" s="39"/>
      <c r="KYH63" s="39"/>
      <c r="KYI63" s="39"/>
      <c r="KYJ63" s="39"/>
      <c r="KYK63" s="39"/>
      <c r="KYL63" s="39"/>
      <c r="KYM63" s="39"/>
      <c r="KYN63" s="39"/>
      <c r="KYO63" s="39"/>
      <c r="KYP63" s="39"/>
      <c r="KYQ63" s="39"/>
      <c r="KYR63" s="39"/>
      <c r="KYS63" s="39"/>
      <c r="KYT63" s="39"/>
      <c r="KYU63" s="39"/>
      <c r="KYV63" s="39"/>
      <c r="KYW63" s="39"/>
      <c r="KYX63" s="39"/>
      <c r="KYY63" s="39"/>
      <c r="KYZ63" s="39"/>
      <c r="KZA63" s="39"/>
      <c r="KZB63" s="39"/>
      <c r="KZC63" s="39"/>
      <c r="KZD63" s="39"/>
      <c r="KZE63" s="39"/>
      <c r="KZF63" s="39"/>
      <c r="KZG63" s="39"/>
      <c r="KZH63" s="39"/>
      <c r="KZI63" s="39"/>
      <c r="KZJ63" s="39"/>
      <c r="KZK63" s="39"/>
      <c r="KZL63" s="39"/>
      <c r="KZM63" s="39"/>
      <c r="KZN63" s="39"/>
      <c r="KZO63" s="39"/>
      <c r="KZP63" s="39"/>
      <c r="KZQ63" s="39"/>
      <c r="KZR63" s="39"/>
      <c r="KZS63" s="39"/>
      <c r="KZT63" s="39"/>
      <c r="KZU63" s="39"/>
      <c r="KZV63" s="39"/>
      <c r="KZW63" s="39"/>
      <c r="KZX63" s="39"/>
      <c r="KZY63" s="39"/>
      <c r="KZZ63" s="39"/>
      <c r="LAA63" s="39"/>
      <c r="LAB63" s="39"/>
      <c r="LAC63" s="39"/>
      <c r="LAD63" s="39"/>
      <c r="LAE63" s="39"/>
      <c r="LAF63" s="39"/>
      <c r="LAG63" s="39"/>
      <c r="LAH63" s="39"/>
      <c r="LAI63" s="39"/>
      <c r="LAJ63" s="39"/>
      <c r="LAK63" s="39"/>
      <c r="LAL63" s="39"/>
      <c r="LAM63" s="39"/>
      <c r="LAN63" s="39"/>
      <c r="LAO63" s="39"/>
      <c r="LAP63" s="39"/>
      <c r="LAQ63" s="39"/>
      <c r="LAR63" s="39"/>
      <c r="LAS63" s="39"/>
      <c r="LAT63" s="39"/>
      <c r="LAU63" s="39"/>
      <c r="LAV63" s="39"/>
      <c r="LAW63" s="39"/>
      <c r="LAX63" s="39"/>
      <c r="LAY63" s="39"/>
      <c r="LAZ63" s="39"/>
      <c r="LBA63" s="39"/>
      <c r="LBB63" s="39"/>
      <c r="LBC63" s="39"/>
      <c r="LBD63" s="39"/>
      <c r="LBE63" s="39"/>
      <c r="LBF63" s="39"/>
      <c r="LBG63" s="39"/>
      <c r="LBH63" s="39"/>
      <c r="LBI63" s="39"/>
      <c r="LBJ63" s="39"/>
      <c r="LBK63" s="39"/>
      <c r="LBL63" s="39"/>
      <c r="LBM63" s="39"/>
      <c r="LBN63" s="39"/>
      <c r="LBO63" s="39"/>
      <c r="LBP63" s="39"/>
      <c r="LBQ63" s="39"/>
      <c r="LBR63" s="39"/>
      <c r="LBS63" s="39"/>
      <c r="LBT63" s="39"/>
      <c r="LBU63" s="39"/>
      <c r="LBV63" s="39"/>
      <c r="LBW63" s="39"/>
      <c r="LBX63" s="39"/>
      <c r="LBY63" s="39"/>
      <c r="LBZ63" s="39"/>
      <c r="LCA63" s="39"/>
      <c r="LCB63" s="39"/>
      <c r="LCC63" s="39"/>
      <c r="LCD63" s="39"/>
      <c r="LCE63" s="39"/>
      <c r="LCF63" s="39"/>
      <c r="LCG63" s="39"/>
      <c r="LCH63" s="39"/>
      <c r="LCI63" s="39"/>
      <c r="LCJ63" s="39"/>
      <c r="LCK63" s="39"/>
      <c r="LCL63" s="39"/>
      <c r="LCM63" s="39"/>
      <c r="LCN63" s="39"/>
      <c r="LCO63" s="39"/>
      <c r="LCP63" s="39"/>
      <c r="LCQ63" s="39"/>
      <c r="LCR63" s="39"/>
      <c r="LCS63" s="39"/>
      <c r="LCT63" s="39"/>
      <c r="LCU63" s="39"/>
      <c r="LCV63" s="39"/>
      <c r="LCW63" s="39"/>
      <c r="LCX63" s="39"/>
      <c r="LCY63" s="39"/>
      <c r="LCZ63" s="39"/>
      <c r="LDA63" s="39"/>
      <c r="LDB63" s="39"/>
      <c r="LDC63" s="39"/>
      <c r="LDD63" s="39"/>
      <c r="LDE63" s="39"/>
      <c r="LDF63" s="39"/>
      <c r="LDG63" s="39"/>
      <c r="LDH63" s="39"/>
      <c r="LDI63" s="39"/>
      <c r="LDJ63" s="39"/>
      <c r="LDK63" s="39"/>
      <c r="LDL63" s="39"/>
      <c r="LDM63" s="39"/>
      <c r="LDN63" s="39"/>
      <c r="LDO63" s="39"/>
      <c r="LDP63" s="39"/>
      <c r="LDQ63" s="39"/>
      <c r="LDR63" s="39"/>
      <c r="LDS63" s="39"/>
      <c r="LDT63" s="39"/>
      <c r="LDU63" s="39"/>
      <c r="LDV63" s="39"/>
      <c r="LDW63" s="39"/>
      <c r="LDX63" s="39"/>
      <c r="LDY63" s="39"/>
      <c r="LDZ63" s="39"/>
      <c r="LEA63" s="39"/>
      <c r="LEB63" s="39"/>
      <c r="LEC63" s="39"/>
      <c r="LED63" s="39"/>
      <c r="LEE63" s="39"/>
      <c r="LEF63" s="39"/>
      <c r="LEG63" s="39"/>
      <c r="LEH63" s="39"/>
      <c r="LEI63" s="39"/>
      <c r="LEJ63" s="39"/>
      <c r="LEK63" s="39"/>
      <c r="LEL63" s="39"/>
      <c r="LEM63" s="39"/>
      <c r="LEN63" s="39"/>
      <c r="LEO63" s="39"/>
      <c r="LEP63" s="39"/>
      <c r="LEQ63" s="39"/>
      <c r="LER63" s="39"/>
      <c r="LES63" s="39"/>
      <c r="LET63" s="39"/>
      <c r="LEU63" s="39"/>
      <c r="LEV63" s="39"/>
      <c r="LEW63" s="39"/>
      <c r="LEX63" s="39"/>
      <c r="LEY63" s="39"/>
      <c r="LEZ63" s="39"/>
      <c r="LFA63" s="39"/>
      <c r="LFB63" s="39"/>
      <c r="LFC63" s="39"/>
      <c r="LFD63" s="39"/>
      <c r="LFE63" s="39"/>
      <c r="LFF63" s="39"/>
      <c r="LFG63" s="39"/>
      <c r="LFH63" s="39"/>
      <c r="LFI63" s="39"/>
      <c r="LFJ63" s="39"/>
      <c r="LFK63" s="39"/>
      <c r="LFL63" s="39"/>
      <c r="LFM63" s="39"/>
      <c r="LFN63" s="39"/>
      <c r="LFO63" s="39"/>
      <c r="LFP63" s="39"/>
      <c r="LFQ63" s="39"/>
      <c r="LFR63" s="39"/>
      <c r="LFS63" s="39"/>
      <c r="LFT63" s="39"/>
      <c r="LFU63" s="39"/>
      <c r="LFV63" s="39"/>
      <c r="LFW63" s="39"/>
      <c r="LFX63" s="39"/>
      <c r="LFY63" s="39"/>
      <c r="LFZ63" s="39"/>
      <c r="LGA63" s="39"/>
      <c r="LGB63" s="39"/>
      <c r="LGC63" s="39"/>
      <c r="LGD63" s="39"/>
      <c r="LGE63" s="39"/>
      <c r="LGF63" s="39"/>
      <c r="LGG63" s="39"/>
      <c r="LGH63" s="39"/>
      <c r="LGI63" s="39"/>
      <c r="LGJ63" s="39"/>
      <c r="LGK63" s="39"/>
      <c r="LGL63" s="39"/>
      <c r="LGM63" s="39"/>
      <c r="LGN63" s="39"/>
      <c r="LGO63" s="39"/>
      <c r="LGP63" s="39"/>
      <c r="LGQ63" s="39"/>
      <c r="LGR63" s="39"/>
      <c r="LGS63" s="39"/>
      <c r="LGT63" s="39"/>
      <c r="LGU63" s="39"/>
      <c r="LGV63" s="39"/>
      <c r="LGW63" s="39"/>
      <c r="LGX63" s="39"/>
      <c r="LGY63" s="39"/>
      <c r="LGZ63" s="39"/>
      <c r="LHA63" s="39"/>
      <c r="LHB63" s="39"/>
      <c r="LHC63" s="39"/>
      <c r="LHD63" s="39"/>
      <c r="LHE63" s="39"/>
      <c r="LHF63" s="39"/>
      <c r="LHG63" s="39"/>
      <c r="LHH63" s="39"/>
      <c r="LHI63" s="39"/>
      <c r="LHJ63" s="39"/>
      <c r="LHK63" s="39"/>
      <c r="LHL63" s="39"/>
      <c r="LHM63" s="39"/>
      <c r="LHN63" s="39"/>
      <c r="LHO63" s="39"/>
      <c r="LHP63" s="39"/>
      <c r="LHQ63" s="39"/>
      <c r="LHR63" s="39"/>
      <c r="LHS63" s="39"/>
      <c r="LHT63" s="39"/>
      <c r="LHU63" s="39"/>
      <c r="LHV63" s="39"/>
      <c r="LHW63" s="39"/>
      <c r="LHX63" s="39"/>
      <c r="LHY63" s="39"/>
      <c r="LHZ63" s="39"/>
      <c r="LIA63" s="39"/>
      <c r="LIB63" s="39"/>
      <c r="LIC63" s="39"/>
      <c r="LID63" s="39"/>
      <c r="LIE63" s="39"/>
      <c r="LIF63" s="39"/>
      <c r="LIG63" s="39"/>
      <c r="LIH63" s="39"/>
      <c r="LII63" s="39"/>
      <c r="LIJ63" s="39"/>
      <c r="LIK63" s="39"/>
      <c r="LIL63" s="39"/>
      <c r="LIM63" s="39"/>
      <c r="LIN63" s="39"/>
      <c r="LIO63" s="39"/>
      <c r="LIP63" s="39"/>
      <c r="LIQ63" s="39"/>
      <c r="LIR63" s="39"/>
      <c r="LIS63" s="39"/>
      <c r="LIT63" s="39"/>
      <c r="LIU63" s="39"/>
      <c r="LIV63" s="39"/>
      <c r="LIW63" s="39"/>
      <c r="LIX63" s="39"/>
      <c r="LIY63" s="39"/>
      <c r="LIZ63" s="39"/>
      <c r="LJA63" s="39"/>
      <c r="LJB63" s="39"/>
      <c r="LJC63" s="39"/>
      <c r="LJD63" s="39"/>
      <c r="LJE63" s="39"/>
      <c r="LJF63" s="39"/>
      <c r="LJG63" s="39"/>
      <c r="LJH63" s="39"/>
      <c r="LJI63" s="39"/>
      <c r="LJJ63" s="39"/>
      <c r="LJK63" s="39"/>
      <c r="LJL63" s="39"/>
      <c r="LJM63" s="39"/>
      <c r="LJN63" s="39"/>
      <c r="LJO63" s="39"/>
      <c r="LJP63" s="39"/>
      <c r="LJQ63" s="39"/>
      <c r="LJR63" s="39"/>
      <c r="LJS63" s="39"/>
      <c r="LJT63" s="39"/>
      <c r="LJU63" s="39"/>
      <c r="LJV63" s="39"/>
      <c r="LJW63" s="39"/>
      <c r="LJX63" s="39"/>
      <c r="LJY63" s="39"/>
      <c r="LJZ63" s="39"/>
      <c r="LKA63" s="39"/>
      <c r="LKB63" s="39"/>
      <c r="LKC63" s="39"/>
      <c r="LKD63" s="39"/>
      <c r="LKE63" s="39"/>
      <c r="LKF63" s="39"/>
      <c r="LKG63" s="39"/>
      <c r="LKH63" s="39"/>
      <c r="LKI63" s="39"/>
      <c r="LKJ63" s="39"/>
      <c r="LKK63" s="39"/>
      <c r="LKL63" s="39"/>
      <c r="LKM63" s="39"/>
      <c r="LKN63" s="39"/>
      <c r="LKO63" s="39"/>
      <c r="LKP63" s="39"/>
      <c r="LKQ63" s="39"/>
      <c r="LKR63" s="39"/>
      <c r="LKS63" s="39"/>
      <c r="LKT63" s="39"/>
      <c r="LKU63" s="39"/>
      <c r="LKV63" s="39"/>
      <c r="LKW63" s="39"/>
      <c r="LKX63" s="39"/>
      <c r="LKY63" s="39"/>
      <c r="LKZ63" s="39"/>
      <c r="LLA63" s="39"/>
      <c r="LLB63" s="39"/>
      <c r="LLC63" s="39"/>
      <c r="LLD63" s="39"/>
      <c r="LLE63" s="39"/>
      <c r="LLF63" s="39"/>
      <c r="LLG63" s="39"/>
      <c r="LLH63" s="39"/>
      <c r="LLI63" s="39"/>
      <c r="LLJ63" s="39"/>
      <c r="LLK63" s="39"/>
      <c r="LLL63" s="39"/>
      <c r="LLM63" s="39"/>
      <c r="LLN63" s="39"/>
      <c r="LLO63" s="39"/>
      <c r="LLP63" s="39"/>
      <c r="LLQ63" s="39"/>
      <c r="LLR63" s="39"/>
      <c r="LLS63" s="39"/>
      <c r="LLT63" s="39"/>
      <c r="LLU63" s="39"/>
      <c r="LLV63" s="39"/>
      <c r="LLW63" s="39"/>
      <c r="LLX63" s="39"/>
      <c r="LLY63" s="39"/>
      <c r="LLZ63" s="39"/>
      <c r="LMA63" s="39"/>
      <c r="LMB63" s="39"/>
      <c r="LMC63" s="39"/>
      <c r="LMD63" s="39"/>
      <c r="LME63" s="39"/>
      <c r="LMF63" s="39"/>
      <c r="LMG63" s="39"/>
      <c r="LMH63" s="39"/>
      <c r="LMI63" s="39"/>
      <c r="LMJ63" s="39"/>
      <c r="LMK63" s="39"/>
      <c r="LML63" s="39"/>
      <c r="LMM63" s="39"/>
      <c r="LMN63" s="39"/>
      <c r="LMO63" s="39"/>
      <c r="LMP63" s="39"/>
      <c r="LMQ63" s="39"/>
      <c r="LMR63" s="39"/>
      <c r="LMS63" s="39"/>
      <c r="LMT63" s="39"/>
      <c r="LMU63" s="39"/>
      <c r="LMV63" s="39"/>
      <c r="LMW63" s="39"/>
      <c r="LMX63" s="39"/>
      <c r="LMY63" s="39"/>
      <c r="LMZ63" s="39"/>
      <c r="LNA63" s="39"/>
      <c r="LNB63" s="39"/>
      <c r="LNC63" s="39"/>
      <c r="LND63" s="39"/>
      <c r="LNE63" s="39"/>
      <c r="LNF63" s="39"/>
      <c r="LNG63" s="39"/>
      <c r="LNH63" s="39"/>
      <c r="LNI63" s="39"/>
      <c r="LNJ63" s="39"/>
      <c r="LNK63" s="39"/>
      <c r="LNL63" s="39"/>
      <c r="LNM63" s="39"/>
      <c r="LNN63" s="39"/>
      <c r="LNO63" s="39"/>
      <c r="LNP63" s="39"/>
      <c r="LNQ63" s="39"/>
      <c r="LNR63" s="39"/>
      <c r="LNS63" s="39"/>
      <c r="LNT63" s="39"/>
      <c r="LNU63" s="39"/>
      <c r="LNV63" s="39"/>
      <c r="LNW63" s="39"/>
      <c r="LNX63" s="39"/>
      <c r="LNY63" s="39"/>
      <c r="LNZ63" s="39"/>
      <c r="LOA63" s="39"/>
      <c r="LOB63" s="39"/>
      <c r="LOC63" s="39"/>
      <c r="LOD63" s="39"/>
      <c r="LOE63" s="39"/>
      <c r="LOF63" s="39"/>
      <c r="LOG63" s="39"/>
      <c r="LOH63" s="39"/>
      <c r="LOI63" s="39"/>
      <c r="LOJ63" s="39"/>
      <c r="LOK63" s="39"/>
      <c r="LOL63" s="39"/>
      <c r="LOM63" s="39"/>
      <c r="LON63" s="39"/>
      <c r="LOO63" s="39"/>
      <c r="LOP63" s="39"/>
      <c r="LOQ63" s="39"/>
      <c r="LOR63" s="39"/>
      <c r="LOS63" s="39"/>
      <c r="LOT63" s="39"/>
      <c r="LOU63" s="39"/>
      <c r="LOV63" s="39"/>
      <c r="LOW63" s="39"/>
      <c r="LOX63" s="39"/>
      <c r="LOY63" s="39"/>
      <c r="LOZ63" s="39"/>
      <c r="LPA63" s="39"/>
      <c r="LPB63" s="39"/>
      <c r="LPC63" s="39"/>
      <c r="LPD63" s="39"/>
      <c r="LPE63" s="39"/>
      <c r="LPF63" s="39"/>
      <c r="LPG63" s="39"/>
      <c r="LPH63" s="39"/>
      <c r="LPI63" s="39"/>
      <c r="LPJ63" s="39"/>
      <c r="LPK63" s="39"/>
      <c r="LPL63" s="39"/>
      <c r="LPM63" s="39"/>
      <c r="LPN63" s="39"/>
      <c r="LPO63" s="39"/>
      <c r="LPP63" s="39"/>
      <c r="LPQ63" s="39"/>
      <c r="LPR63" s="39"/>
      <c r="LPS63" s="39"/>
      <c r="LPT63" s="39"/>
      <c r="LPU63" s="39"/>
      <c r="LPV63" s="39"/>
      <c r="LPW63" s="39"/>
      <c r="LPX63" s="39"/>
      <c r="LPY63" s="39"/>
      <c r="LPZ63" s="39"/>
      <c r="LQA63" s="39"/>
      <c r="LQB63" s="39"/>
      <c r="LQC63" s="39"/>
      <c r="LQD63" s="39"/>
      <c r="LQE63" s="39"/>
      <c r="LQF63" s="39"/>
      <c r="LQG63" s="39"/>
      <c r="LQH63" s="39"/>
      <c r="LQI63" s="39"/>
      <c r="LQJ63" s="39"/>
      <c r="LQK63" s="39"/>
      <c r="LQL63" s="39"/>
      <c r="LQM63" s="39"/>
      <c r="LQN63" s="39"/>
      <c r="LQO63" s="39"/>
      <c r="LQP63" s="39"/>
      <c r="LQQ63" s="39"/>
      <c r="LQR63" s="39"/>
      <c r="LQS63" s="39"/>
      <c r="LQT63" s="39"/>
      <c r="LQU63" s="39"/>
      <c r="LQV63" s="39"/>
      <c r="LQW63" s="39"/>
      <c r="LQX63" s="39"/>
      <c r="LQY63" s="39"/>
      <c r="LQZ63" s="39"/>
      <c r="LRA63" s="39"/>
      <c r="LRB63" s="39"/>
      <c r="LRC63" s="39"/>
      <c r="LRD63" s="39"/>
      <c r="LRE63" s="39"/>
      <c r="LRF63" s="39"/>
      <c r="LRG63" s="39"/>
      <c r="LRH63" s="39"/>
      <c r="LRI63" s="39"/>
      <c r="LRJ63" s="39"/>
      <c r="LRK63" s="39"/>
      <c r="LRL63" s="39"/>
      <c r="LRM63" s="39"/>
      <c r="LRN63" s="39"/>
      <c r="LRO63" s="39"/>
      <c r="LRP63" s="39"/>
      <c r="LRQ63" s="39"/>
      <c r="LRR63" s="39"/>
      <c r="LRS63" s="39"/>
      <c r="LRT63" s="39"/>
      <c r="LRU63" s="39"/>
      <c r="LRV63" s="39"/>
      <c r="LRW63" s="39"/>
      <c r="LRX63" s="39"/>
      <c r="LRY63" s="39"/>
      <c r="LRZ63" s="39"/>
      <c r="LSA63" s="39"/>
      <c r="LSB63" s="39"/>
      <c r="LSC63" s="39"/>
      <c r="LSD63" s="39"/>
      <c r="LSE63" s="39"/>
      <c r="LSF63" s="39"/>
      <c r="LSG63" s="39"/>
      <c r="LSH63" s="39"/>
      <c r="LSI63" s="39"/>
      <c r="LSJ63" s="39"/>
      <c r="LSK63" s="39"/>
      <c r="LSL63" s="39"/>
      <c r="LSM63" s="39"/>
      <c r="LSN63" s="39"/>
      <c r="LSO63" s="39"/>
      <c r="LSP63" s="39"/>
      <c r="LSQ63" s="39"/>
      <c r="LSR63" s="39"/>
      <c r="LSS63" s="39"/>
      <c r="LST63" s="39"/>
      <c r="LSU63" s="39"/>
      <c r="LSV63" s="39"/>
      <c r="LSW63" s="39"/>
      <c r="LSX63" s="39"/>
      <c r="LSY63" s="39"/>
      <c r="LSZ63" s="39"/>
      <c r="LTA63" s="39"/>
      <c r="LTB63" s="39"/>
      <c r="LTC63" s="39"/>
      <c r="LTD63" s="39"/>
      <c r="LTE63" s="39"/>
      <c r="LTF63" s="39"/>
      <c r="LTG63" s="39"/>
      <c r="LTH63" s="39"/>
      <c r="LTI63" s="39"/>
      <c r="LTJ63" s="39"/>
      <c r="LTK63" s="39"/>
      <c r="LTL63" s="39"/>
      <c r="LTM63" s="39"/>
      <c r="LTN63" s="39"/>
      <c r="LTO63" s="39"/>
      <c r="LTP63" s="39"/>
      <c r="LTQ63" s="39"/>
      <c r="LTR63" s="39"/>
      <c r="LTS63" s="39"/>
      <c r="LTT63" s="39"/>
      <c r="LTU63" s="39"/>
      <c r="LTV63" s="39"/>
      <c r="LTW63" s="39"/>
      <c r="LTX63" s="39"/>
      <c r="LTY63" s="39"/>
      <c r="LTZ63" s="39"/>
      <c r="LUA63" s="39"/>
      <c r="LUB63" s="39"/>
      <c r="LUC63" s="39"/>
      <c r="LUD63" s="39"/>
      <c r="LUE63" s="39"/>
      <c r="LUF63" s="39"/>
      <c r="LUG63" s="39"/>
      <c r="LUH63" s="39"/>
      <c r="LUI63" s="39"/>
      <c r="LUJ63" s="39"/>
      <c r="LUK63" s="39"/>
      <c r="LUL63" s="39"/>
      <c r="LUM63" s="39"/>
      <c r="LUN63" s="39"/>
      <c r="LUO63" s="39"/>
      <c r="LUP63" s="39"/>
      <c r="LUQ63" s="39"/>
      <c r="LUR63" s="39"/>
      <c r="LUS63" s="39"/>
      <c r="LUT63" s="39"/>
      <c r="LUU63" s="39"/>
      <c r="LUV63" s="39"/>
      <c r="LUW63" s="39"/>
      <c r="LUX63" s="39"/>
      <c r="LUY63" s="39"/>
      <c r="LUZ63" s="39"/>
      <c r="LVA63" s="39"/>
      <c r="LVB63" s="39"/>
      <c r="LVC63" s="39"/>
      <c r="LVD63" s="39"/>
      <c r="LVE63" s="39"/>
      <c r="LVF63" s="39"/>
      <c r="LVG63" s="39"/>
      <c r="LVH63" s="39"/>
      <c r="LVI63" s="39"/>
      <c r="LVJ63" s="39"/>
      <c r="LVK63" s="39"/>
      <c r="LVL63" s="39"/>
      <c r="LVM63" s="39"/>
      <c r="LVN63" s="39"/>
      <c r="LVO63" s="39"/>
      <c r="LVP63" s="39"/>
      <c r="LVQ63" s="39"/>
      <c r="LVR63" s="39"/>
      <c r="LVS63" s="39"/>
      <c r="LVT63" s="39"/>
      <c r="LVU63" s="39"/>
      <c r="LVV63" s="39"/>
      <c r="LVW63" s="39"/>
      <c r="LVX63" s="39"/>
      <c r="LVY63" s="39"/>
      <c r="LVZ63" s="39"/>
      <c r="LWA63" s="39"/>
      <c r="LWB63" s="39"/>
      <c r="LWC63" s="39"/>
      <c r="LWD63" s="39"/>
      <c r="LWE63" s="39"/>
      <c r="LWF63" s="39"/>
      <c r="LWG63" s="39"/>
      <c r="LWH63" s="39"/>
      <c r="LWI63" s="39"/>
      <c r="LWJ63" s="39"/>
      <c r="LWK63" s="39"/>
      <c r="LWL63" s="39"/>
      <c r="LWM63" s="39"/>
      <c r="LWN63" s="39"/>
      <c r="LWO63" s="39"/>
      <c r="LWP63" s="39"/>
      <c r="LWQ63" s="39"/>
      <c r="LWR63" s="39"/>
      <c r="LWS63" s="39"/>
      <c r="LWT63" s="39"/>
      <c r="LWU63" s="39"/>
      <c r="LWV63" s="39"/>
      <c r="LWW63" s="39"/>
      <c r="LWX63" s="39"/>
      <c r="LWY63" s="39"/>
      <c r="LWZ63" s="39"/>
      <c r="LXA63" s="39"/>
      <c r="LXB63" s="39"/>
      <c r="LXC63" s="39"/>
      <c r="LXD63" s="39"/>
      <c r="LXE63" s="39"/>
      <c r="LXF63" s="39"/>
      <c r="LXG63" s="39"/>
      <c r="LXH63" s="39"/>
      <c r="LXI63" s="39"/>
      <c r="LXJ63" s="39"/>
      <c r="LXK63" s="39"/>
      <c r="LXL63" s="39"/>
      <c r="LXM63" s="39"/>
      <c r="LXN63" s="39"/>
      <c r="LXO63" s="39"/>
      <c r="LXP63" s="39"/>
      <c r="LXQ63" s="39"/>
      <c r="LXR63" s="39"/>
      <c r="LXS63" s="39"/>
      <c r="LXT63" s="39"/>
      <c r="LXU63" s="39"/>
      <c r="LXV63" s="39"/>
      <c r="LXW63" s="39"/>
      <c r="LXX63" s="39"/>
      <c r="LXY63" s="39"/>
      <c r="LXZ63" s="39"/>
      <c r="LYA63" s="39"/>
      <c r="LYB63" s="39"/>
      <c r="LYC63" s="39"/>
      <c r="LYD63" s="39"/>
      <c r="LYE63" s="39"/>
      <c r="LYF63" s="39"/>
      <c r="LYG63" s="39"/>
      <c r="LYH63" s="39"/>
      <c r="LYI63" s="39"/>
      <c r="LYJ63" s="39"/>
      <c r="LYK63" s="39"/>
      <c r="LYL63" s="39"/>
      <c r="LYM63" s="39"/>
      <c r="LYN63" s="39"/>
      <c r="LYO63" s="39"/>
      <c r="LYP63" s="39"/>
      <c r="LYQ63" s="39"/>
      <c r="LYR63" s="39"/>
      <c r="LYS63" s="39"/>
      <c r="LYT63" s="39"/>
      <c r="LYU63" s="39"/>
      <c r="LYV63" s="39"/>
      <c r="LYW63" s="39"/>
      <c r="LYX63" s="39"/>
      <c r="LYY63" s="39"/>
      <c r="LYZ63" s="39"/>
      <c r="LZA63" s="39"/>
      <c r="LZB63" s="39"/>
      <c r="LZC63" s="39"/>
      <c r="LZD63" s="39"/>
      <c r="LZE63" s="39"/>
      <c r="LZF63" s="39"/>
      <c r="LZG63" s="39"/>
      <c r="LZH63" s="39"/>
      <c r="LZI63" s="39"/>
      <c r="LZJ63" s="39"/>
      <c r="LZK63" s="39"/>
      <c r="LZL63" s="39"/>
      <c r="LZM63" s="39"/>
      <c r="LZN63" s="39"/>
      <c r="LZO63" s="39"/>
      <c r="LZP63" s="39"/>
      <c r="LZQ63" s="39"/>
      <c r="LZR63" s="39"/>
      <c r="LZS63" s="39"/>
      <c r="LZT63" s="39"/>
      <c r="LZU63" s="39"/>
      <c r="LZV63" s="39"/>
      <c r="LZW63" s="39"/>
      <c r="LZX63" s="39"/>
      <c r="LZY63" s="39"/>
      <c r="LZZ63" s="39"/>
      <c r="MAA63" s="39"/>
      <c r="MAB63" s="39"/>
      <c r="MAC63" s="39"/>
      <c r="MAD63" s="39"/>
      <c r="MAE63" s="39"/>
      <c r="MAF63" s="39"/>
      <c r="MAG63" s="39"/>
      <c r="MAH63" s="39"/>
      <c r="MAI63" s="39"/>
      <c r="MAJ63" s="39"/>
      <c r="MAK63" s="39"/>
      <c r="MAL63" s="39"/>
      <c r="MAM63" s="39"/>
      <c r="MAN63" s="39"/>
      <c r="MAO63" s="39"/>
      <c r="MAP63" s="39"/>
      <c r="MAQ63" s="39"/>
      <c r="MAR63" s="39"/>
      <c r="MAS63" s="39"/>
      <c r="MAT63" s="39"/>
      <c r="MAU63" s="39"/>
      <c r="MAV63" s="39"/>
      <c r="MAW63" s="39"/>
      <c r="MAX63" s="39"/>
      <c r="MAY63" s="39"/>
      <c r="MAZ63" s="39"/>
      <c r="MBA63" s="39"/>
      <c r="MBB63" s="39"/>
      <c r="MBC63" s="39"/>
      <c r="MBD63" s="39"/>
      <c r="MBE63" s="39"/>
      <c r="MBF63" s="39"/>
      <c r="MBG63" s="39"/>
      <c r="MBH63" s="39"/>
      <c r="MBI63" s="39"/>
      <c r="MBJ63" s="39"/>
      <c r="MBK63" s="39"/>
      <c r="MBL63" s="39"/>
      <c r="MBM63" s="39"/>
      <c r="MBN63" s="39"/>
      <c r="MBO63" s="39"/>
      <c r="MBP63" s="39"/>
      <c r="MBQ63" s="39"/>
      <c r="MBR63" s="39"/>
      <c r="MBS63" s="39"/>
      <c r="MBT63" s="39"/>
      <c r="MBU63" s="39"/>
      <c r="MBV63" s="39"/>
      <c r="MBW63" s="39"/>
      <c r="MBX63" s="39"/>
      <c r="MBY63" s="39"/>
      <c r="MBZ63" s="39"/>
      <c r="MCA63" s="39"/>
      <c r="MCB63" s="39"/>
      <c r="MCC63" s="39"/>
      <c r="MCD63" s="39"/>
      <c r="MCE63" s="39"/>
      <c r="MCF63" s="39"/>
      <c r="MCG63" s="39"/>
      <c r="MCH63" s="39"/>
      <c r="MCI63" s="39"/>
      <c r="MCJ63" s="39"/>
      <c r="MCK63" s="39"/>
      <c r="MCL63" s="39"/>
      <c r="MCM63" s="39"/>
      <c r="MCN63" s="39"/>
      <c r="MCO63" s="39"/>
      <c r="MCP63" s="39"/>
      <c r="MCQ63" s="39"/>
      <c r="MCR63" s="39"/>
      <c r="MCS63" s="39"/>
      <c r="MCT63" s="39"/>
      <c r="MCU63" s="39"/>
      <c r="MCV63" s="39"/>
      <c r="MCW63" s="39"/>
      <c r="MCX63" s="39"/>
      <c r="MCY63" s="39"/>
      <c r="MCZ63" s="39"/>
      <c r="MDA63" s="39"/>
      <c r="MDB63" s="39"/>
      <c r="MDC63" s="39"/>
      <c r="MDD63" s="39"/>
      <c r="MDE63" s="39"/>
      <c r="MDF63" s="39"/>
      <c r="MDG63" s="39"/>
      <c r="MDH63" s="39"/>
      <c r="MDI63" s="39"/>
      <c r="MDJ63" s="39"/>
      <c r="MDK63" s="39"/>
      <c r="MDL63" s="39"/>
      <c r="MDM63" s="39"/>
      <c r="MDN63" s="39"/>
      <c r="MDO63" s="39"/>
      <c r="MDP63" s="39"/>
      <c r="MDQ63" s="39"/>
      <c r="MDR63" s="39"/>
      <c r="MDS63" s="39"/>
      <c r="MDT63" s="39"/>
      <c r="MDU63" s="39"/>
      <c r="MDV63" s="39"/>
      <c r="MDW63" s="39"/>
      <c r="MDX63" s="39"/>
      <c r="MDY63" s="39"/>
      <c r="MDZ63" s="39"/>
      <c r="MEA63" s="39"/>
      <c r="MEB63" s="39"/>
      <c r="MEC63" s="39"/>
      <c r="MED63" s="39"/>
      <c r="MEE63" s="39"/>
      <c r="MEF63" s="39"/>
      <c r="MEG63" s="39"/>
      <c r="MEH63" s="39"/>
      <c r="MEI63" s="39"/>
      <c r="MEJ63" s="39"/>
      <c r="MEK63" s="39"/>
      <c r="MEL63" s="39"/>
      <c r="MEM63" s="39"/>
      <c r="MEN63" s="39"/>
      <c r="MEO63" s="39"/>
      <c r="MEP63" s="39"/>
      <c r="MEQ63" s="39"/>
      <c r="MER63" s="39"/>
      <c r="MES63" s="39"/>
      <c r="MET63" s="39"/>
      <c r="MEU63" s="39"/>
      <c r="MEV63" s="39"/>
      <c r="MEW63" s="39"/>
      <c r="MEX63" s="39"/>
      <c r="MEY63" s="39"/>
      <c r="MEZ63" s="39"/>
      <c r="MFA63" s="39"/>
      <c r="MFB63" s="39"/>
      <c r="MFC63" s="39"/>
      <c r="MFD63" s="39"/>
      <c r="MFE63" s="39"/>
      <c r="MFF63" s="39"/>
      <c r="MFG63" s="39"/>
      <c r="MFH63" s="39"/>
      <c r="MFI63" s="39"/>
      <c r="MFJ63" s="39"/>
      <c r="MFK63" s="39"/>
      <c r="MFL63" s="39"/>
      <c r="MFM63" s="39"/>
      <c r="MFN63" s="39"/>
      <c r="MFO63" s="39"/>
      <c r="MFP63" s="39"/>
      <c r="MFQ63" s="39"/>
      <c r="MFR63" s="39"/>
      <c r="MFS63" s="39"/>
      <c r="MFT63" s="39"/>
      <c r="MFU63" s="39"/>
      <c r="MFV63" s="39"/>
      <c r="MFW63" s="39"/>
      <c r="MFX63" s="39"/>
      <c r="MFY63" s="39"/>
      <c r="MFZ63" s="39"/>
      <c r="MGA63" s="39"/>
      <c r="MGB63" s="39"/>
      <c r="MGC63" s="39"/>
      <c r="MGD63" s="39"/>
      <c r="MGE63" s="39"/>
      <c r="MGF63" s="39"/>
      <c r="MGG63" s="39"/>
      <c r="MGH63" s="39"/>
      <c r="MGI63" s="39"/>
      <c r="MGJ63" s="39"/>
      <c r="MGK63" s="39"/>
      <c r="MGL63" s="39"/>
      <c r="MGM63" s="39"/>
      <c r="MGN63" s="39"/>
      <c r="MGO63" s="39"/>
      <c r="MGP63" s="39"/>
      <c r="MGQ63" s="39"/>
      <c r="MGR63" s="39"/>
      <c r="MGS63" s="39"/>
      <c r="MGT63" s="39"/>
      <c r="MGU63" s="39"/>
      <c r="MGV63" s="39"/>
      <c r="MGW63" s="39"/>
      <c r="MGX63" s="39"/>
      <c r="MGY63" s="39"/>
      <c r="MGZ63" s="39"/>
      <c r="MHA63" s="39"/>
      <c r="MHB63" s="39"/>
      <c r="MHC63" s="39"/>
      <c r="MHD63" s="39"/>
      <c r="MHE63" s="39"/>
      <c r="MHF63" s="39"/>
      <c r="MHG63" s="39"/>
      <c r="MHH63" s="39"/>
      <c r="MHI63" s="39"/>
      <c r="MHJ63" s="39"/>
      <c r="MHK63" s="39"/>
      <c r="MHL63" s="39"/>
      <c r="MHM63" s="39"/>
      <c r="MHN63" s="39"/>
      <c r="MHO63" s="39"/>
      <c r="MHP63" s="39"/>
      <c r="MHQ63" s="39"/>
      <c r="MHR63" s="39"/>
      <c r="MHS63" s="39"/>
      <c r="MHT63" s="39"/>
      <c r="MHU63" s="39"/>
      <c r="MHV63" s="39"/>
      <c r="MHW63" s="39"/>
      <c r="MHX63" s="39"/>
      <c r="MHY63" s="39"/>
      <c r="MHZ63" s="39"/>
      <c r="MIA63" s="39"/>
      <c r="MIB63" s="39"/>
      <c r="MIC63" s="39"/>
      <c r="MID63" s="39"/>
      <c r="MIE63" s="39"/>
      <c r="MIF63" s="39"/>
      <c r="MIG63" s="39"/>
      <c r="MIH63" s="39"/>
      <c r="MII63" s="39"/>
      <c r="MIJ63" s="39"/>
      <c r="MIK63" s="39"/>
      <c r="MIL63" s="39"/>
      <c r="MIM63" s="39"/>
      <c r="MIN63" s="39"/>
      <c r="MIO63" s="39"/>
      <c r="MIP63" s="39"/>
      <c r="MIQ63" s="39"/>
      <c r="MIR63" s="39"/>
      <c r="MIS63" s="39"/>
      <c r="MIT63" s="39"/>
      <c r="MIU63" s="39"/>
      <c r="MIV63" s="39"/>
      <c r="MIW63" s="39"/>
      <c r="MIX63" s="39"/>
      <c r="MIY63" s="39"/>
      <c r="MIZ63" s="39"/>
      <c r="MJA63" s="39"/>
      <c r="MJB63" s="39"/>
      <c r="MJC63" s="39"/>
      <c r="MJD63" s="39"/>
      <c r="MJE63" s="39"/>
      <c r="MJF63" s="39"/>
      <c r="MJG63" s="39"/>
      <c r="MJH63" s="39"/>
      <c r="MJI63" s="39"/>
      <c r="MJJ63" s="39"/>
      <c r="MJK63" s="39"/>
      <c r="MJL63" s="39"/>
      <c r="MJM63" s="39"/>
      <c r="MJN63" s="39"/>
      <c r="MJO63" s="39"/>
      <c r="MJP63" s="39"/>
      <c r="MJQ63" s="39"/>
      <c r="MJR63" s="39"/>
      <c r="MJS63" s="39"/>
      <c r="MJT63" s="39"/>
      <c r="MJU63" s="39"/>
      <c r="MJV63" s="39"/>
      <c r="MJW63" s="39"/>
      <c r="MJX63" s="39"/>
      <c r="MJY63" s="39"/>
      <c r="MJZ63" s="39"/>
      <c r="MKA63" s="39"/>
      <c r="MKB63" s="39"/>
      <c r="MKC63" s="39"/>
      <c r="MKD63" s="39"/>
      <c r="MKE63" s="39"/>
      <c r="MKF63" s="39"/>
      <c r="MKG63" s="39"/>
      <c r="MKH63" s="39"/>
      <c r="MKI63" s="39"/>
      <c r="MKJ63" s="39"/>
      <c r="MKK63" s="39"/>
      <c r="MKL63" s="39"/>
      <c r="MKM63" s="39"/>
      <c r="MKN63" s="39"/>
      <c r="MKO63" s="39"/>
      <c r="MKP63" s="39"/>
      <c r="MKQ63" s="39"/>
      <c r="MKR63" s="39"/>
      <c r="MKS63" s="39"/>
      <c r="MKT63" s="39"/>
      <c r="MKU63" s="39"/>
      <c r="MKV63" s="39"/>
      <c r="MKW63" s="39"/>
      <c r="MKX63" s="39"/>
      <c r="MKY63" s="39"/>
      <c r="MKZ63" s="39"/>
      <c r="MLA63" s="39"/>
      <c r="MLB63" s="39"/>
      <c r="MLC63" s="39"/>
      <c r="MLD63" s="39"/>
      <c r="MLE63" s="39"/>
      <c r="MLF63" s="39"/>
      <c r="MLG63" s="39"/>
      <c r="MLH63" s="39"/>
      <c r="MLI63" s="39"/>
      <c r="MLJ63" s="39"/>
      <c r="MLK63" s="39"/>
      <c r="MLL63" s="39"/>
      <c r="MLM63" s="39"/>
      <c r="MLN63" s="39"/>
      <c r="MLO63" s="39"/>
      <c r="MLP63" s="39"/>
      <c r="MLQ63" s="39"/>
      <c r="MLR63" s="39"/>
      <c r="MLS63" s="39"/>
      <c r="MLT63" s="39"/>
      <c r="MLU63" s="39"/>
      <c r="MLV63" s="39"/>
      <c r="MLW63" s="39"/>
      <c r="MLX63" s="39"/>
      <c r="MLY63" s="39"/>
      <c r="MLZ63" s="39"/>
      <c r="MMA63" s="39"/>
      <c r="MMB63" s="39"/>
      <c r="MMC63" s="39"/>
      <c r="MMD63" s="39"/>
      <c r="MME63" s="39"/>
      <c r="MMF63" s="39"/>
      <c r="MMG63" s="39"/>
      <c r="MMH63" s="39"/>
      <c r="MMI63" s="39"/>
      <c r="MMJ63" s="39"/>
      <c r="MMK63" s="39"/>
      <c r="MML63" s="39"/>
      <c r="MMM63" s="39"/>
      <c r="MMN63" s="39"/>
      <c r="MMO63" s="39"/>
      <c r="MMP63" s="39"/>
      <c r="MMQ63" s="39"/>
      <c r="MMR63" s="39"/>
      <c r="MMS63" s="39"/>
      <c r="MMT63" s="39"/>
      <c r="MMU63" s="39"/>
      <c r="MMV63" s="39"/>
      <c r="MMW63" s="39"/>
      <c r="MMX63" s="39"/>
      <c r="MMY63" s="39"/>
      <c r="MMZ63" s="39"/>
      <c r="MNA63" s="39"/>
      <c r="MNB63" s="39"/>
      <c r="MNC63" s="39"/>
      <c r="MND63" s="39"/>
      <c r="MNE63" s="39"/>
      <c r="MNF63" s="39"/>
      <c r="MNG63" s="39"/>
      <c r="MNH63" s="39"/>
      <c r="MNI63" s="39"/>
      <c r="MNJ63" s="39"/>
      <c r="MNK63" s="39"/>
      <c r="MNL63" s="39"/>
      <c r="MNM63" s="39"/>
      <c r="MNN63" s="39"/>
      <c r="MNO63" s="39"/>
      <c r="MNP63" s="39"/>
      <c r="MNQ63" s="39"/>
      <c r="MNR63" s="39"/>
      <c r="MNS63" s="39"/>
      <c r="MNT63" s="39"/>
      <c r="MNU63" s="39"/>
      <c r="MNV63" s="39"/>
      <c r="MNW63" s="39"/>
      <c r="MNX63" s="39"/>
      <c r="MNY63" s="39"/>
      <c r="MNZ63" s="39"/>
      <c r="MOA63" s="39"/>
      <c r="MOB63" s="39"/>
      <c r="MOC63" s="39"/>
      <c r="MOD63" s="39"/>
      <c r="MOE63" s="39"/>
      <c r="MOF63" s="39"/>
      <c r="MOG63" s="39"/>
      <c r="MOH63" s="39"/>
      <c r="MOI63" s="39"/>
      <c r="MOJ63" s="39"/>
      <c r="MOK63" s="39"/>
      <c r="MOL63" s="39"/>
      <c r="MOM63" s="39"/>
      <c r="MON63" s="39"/>
      <c r="MOO63" s="39"/>
      <c r="MOP63" s="39"/>
      <c r="MOQ63" s="39"/>
      <c r="MOR63" s="39"/>
      <c r="MOS63" s="39"/>
      <c r="MOT63" s="39"/>
      <c r="MOU63" s="39"/>
      <c r="MOV63" s="39"/>
      <c r="MOW63" s="39"/>
      <c r="MOX63" s="39"/>
      <c r="MOY63" s="39"/>
      <c r="MOZ63" s="39"/>
      <c r="MPA63" s="39"/>
      <c r="MPB63" s="39"/>
      <c r="MPC63" s="39"/>
      <c r="MPD63" s="39"/>
      <c r="MPE63" s="39"/>
      <c r="MPF63" s="39"/>
      <c r="MPG63" s="39"/>
      <c r="MPH63" s="39"/>
      <c r="MPI63" s="39"/>
      <c r="MPJ63" s="39"/>
      <c r="MPK63" s="39"/>
      <c r="MPL63" s="39"/>
      <c r="MPM63" s="39"/>
      <c r="MPN63" s="39"/>
      <c r="MPO63" s="39"/>
      <c r="MPP63" s="39"/>
      <c r="MPQ63" s="39"/>
      <c r="MPR63" s="39"/>
      <c r="MPS63" s="39"/>
      <c r="MPT63" s="39"/>
      <c r="MPU63" s="39"/>
      <c r="MPV63" s="39"/>
      <c r="MPW63" s="39"/>
      <c r="MPX63" s="39"/>
      <c r="MPY63" s="39"/>
      <c r="MPZ63" s="39"/>
      <c r="MQA63" s="39"/>
      <c r="MQB63" s="39"/>
      <c r="MQC63" s="39"/>
      <c r="MQD63" s="39"/>
      <c r="MQE63" s="39"/>
      <c r="MQF63" s="39"/>
      <c r="MQG63" s="39"/>
      <c r="MQH63" s="39"/>
      <c r="MQI63" s="39"/>
      <c r="MQJ63" s="39"/>
      <c r="MQK63" s="39"/>
      <c r="MQL63" s="39"/>
      <c r="MQM63" s="39"/>
      <c r="MQN63" s="39"/>
      <c r="MQO63" s="39"/>
      <c r="MQP63" s="39"/>
      <c r="MQQ63" s="39"/>
      <c r="MQR63" s="39"/>
      <c r="MQS63" s="39"/>
      <c r="MQT63" s="39"/>
      <c r="MQU63" s="39"/>
      <c r="MQV63" s="39"/>
      <c r="MQW63" s="39"/>
      <c r="MQX63" s="39"/>
      <c r="MQY63" s="39"/>
      <c r="MQZ63" s="39"/>
      <c r="MRA63" s="39"/>
      <c r="MRB63" s="39"/>
      <c r="MRC63" s="39"/>
      <c r="MRD63" s="39"/>
      <c r="MRE63" s="39"/>
      <c r="MRF63" s="39"/>
      <c r="MRG63" s="39"/>
      <c r="MRH63" s="39"/>
      <c r="MRI63" s="39"/>
      <c r="MRJ63" s="39"/>
      <c r="MRK63" s="39"/>
      <c r="MRL63" s="39"/>
      <c r="MRM63" s="39"/>
      <c r="MRN63" s="39"/>
      <c r="MRO63" s="39"/>
      <c r="MRP63" s="39"/>
      <c r="MRQ63" s="39"/>
      <c r="MRR63" s="39"/>
      <c r="MRS63" s="39"/>
      <c r="MRT63" s="39"/>
      <c r="MRU63" s="39"/>
      <c r="MRV63" s="39"/>
      <c r="MRW63" s="39"/>
      <c r="MRX63" s="39"/>
      <c r="MRY63" s="39"/>
      <c r="MRZ63" s="39"/>
      <c r="MSA63" s="39"/>
      <c r="MSB63" s="39"/>
      <c r="MSC63" s="39"/>
      <c r="MSD63" s="39"/>
      <c r="MSE63" s="39"/>
      <c r="MSF63" s="39"/>
      <c r="MSG63" s="39"/>
      <c r="MSH63" s="39"/>
      <c r="MSI63" s="39"/>
      <c r="MSJ63" s="39"/>
      <c r="MSK63" s="39"/>
      <c r="MSL63" s="39"/>
      <c r="MSM63" s="39"/>
      <c r="MSN63" s="39"/>
      <c r="MSO63" s="39"/>
      <c r="MSP63" s="39"/>
      <c r="MSQ63" s="39"/>
      <c r="MSR63" s="39"/>
      <c r="MSS63" s="39"/>
      <c r="MST63" s="39"/>
      <c r="MSU63" s="39"/>
      <c r="MSV63" s="39"/>
      <c r="MSW63" s="39"/>
      <c r="MSX63" s="39"/>
      <c r="MSY63" s="39"/>
      <c r="MSZ63" s="39"/>
      <c r="MTA63" s="39"/>
      <c r="MTB63" s="39"/>
      <c r="MTC63" s="39"/>
      <c r="MTD63" s="39"/>
      <c r="MTE63" s="39"/>
      <c r="MTF63" s="39"/>
      <c r="MTG63" s="39"/>
      <c r="MTH63" s="39"/>
      <c r="MTI63" s="39"/>
      <c r="MTJ63" s="39"/>
      <c r="MTK63" s="39"/>
      <c r="MTL63" s="39"/>
      <c r="MTM63" s="39"/>
      <c r="MTN63" s="39"/>
      <c r="MTO63" s="39"/>
      <c r="MTP63" s="39"/>
      <c r="MTQ63" s="39"/>
      <c r="MTR63" s="39"/>
      <c r="MTS63" s="39"/>
      <c r="MTT63" s="39"/>
      <c r="MTU63" s="39"/>
      <c r="MTV63" s="39"/>
      <c r="MTW63" s="39"/>
      <c r="MTX63" s="39"/>
      <c r="MTY63" s="39"/>
      <c r="MTZ63" s="39"/>
      <c r="MUA63" s="39"/>
      <c r="MUB63" s="39"/>
      <c r="MUC63" s="39"/>
      <c r="MUD63" s="39"/>
      <c r="MUE63" s="39"/>
      <c r="MUF63" s="39"/>
      <c r="MUG63" s="39"/>
      <c r="MUH63" s="39"/>
      <c r="MUI63" s="39"/>
      <c r="MUJ63" s="39"/>
      <c r="MUK63" s="39"/>
      <c r="MUL63" s="39"/>
      <c r="MUM63" s="39"/>
      <c r="MUN63" s="39"/>
      <c r="MUO63" s="39"/>
      <c r="MUP63" s="39"/>
      <c r="MUQ63" s="39"/>
      <c r="MUR63" s="39"/>
      <c r="MUS63" s="39"/>
      <c r="MUT63" s="39"/>
      <c r="MUU63" s="39"/>
      <c r="MUV63" s="39"/>
      <c r="MUW63" s="39"/>
      <c r="MUX63" s="39"/>
      <c r="MUY63" s="39"/>
      <c r="MUZ63" s="39"/>
      <c r="MVA63" s="39"/>
      <c r="MVB63" s="39"/>
      <c r="MVC63" s="39"/>
      <c r="MVD63" s="39"/>
      <c r="MVE63" s="39"/>
      <c r="MVF63" s="39"/>
      <c r="MVG63" s="39"/>
      <c r="MVH63" s="39"/>
      <c r="MVI63" s="39"/>
      <c r="MVJ63" s="39"/>
      <c r="MVK63" s="39"/>
      <c r="MVL63" s="39"/>
      <c r="MVM63" s="39"/>
      <c r="MVN63" s="39"/>
      <c r="MVO63" s="39"/>
      <c r="MVP63" s="39"/>
      <c r="MVQ63" s="39"/>
      <c r="MVR63" s="39"/>
      <c r="MVS63" s="39"/>
      <c r="MVT63" s="39"/>
      <c r="MVU63" s="39"/>
      <c r="MVV63" s="39"/>
      <c r="MVW63" s="39"/>
      <c r="MVX63" s="39"/>
      <c r="MVY63" s="39"/>
      <c r="MVZ63" s="39"/>
      <c r="MWA63" s="39"/>
      <c r="MWB63" s="39"/>
      <c r="MWC63" s="39"/>
      <c r="MWD63" s="39"/>
      <c r="MWE63" s="39"/>
      <c r="MWF63" s="39"/>
      <c r="MWG63" s="39"/>
      <c r="MWH63" s="39"/>
      <c r="MWI63" s="39"/>
      <c r="MWJ63" s="39"/>
      <c r="MWK63" s="39"/>
      <c r="MWL63" s="39"/>
      <c r="MWM63" s="39"/>
      <c r="MWN63" s="39"/>
      <c r="MWO63" s="39"/>
      <c r="MWP63" s="39"/>
      <c r="MWQ63" s="39"/>
      <c r="MWR63" s="39"/>
      <c r="MWS63" s="39"/>
      <c r="MWT63" s="39"/>
      <c r="MWU63" s="39"/>
      <c r="MWV63" s="39"/>
      <c r="MWW63" s="39"/>
      <c r="MWX63" s="39"/>
      <c r="MWY63" s="39"/>
      <c r="MWZ63" s="39"/>
      <c r="MXA63" s="39"/>
      <c r="MXB63" s="39"/>
      <c r="MXC63" s="39"/>
      <c r="MXD63" s="39"/>
      <c r="MXE63" s="39"/>
      <c r="MXF63" s="39"/>
      <c r="MXG63" s="39"/>
      <c r="MXH63" s="39"/>
      <c r="MXI63" s="39"/>
      <c r="MXJ63" s="39"/>
      <c r="MXK63" s="39"/>
      <c r="MXL63" s="39"/>
      <c r="MXM63" s="39"/>
      <c r="MXN63" s="39"/>
      <c r="MXO63" s="39"/>
      <c r="MXP63" s="39"/>
      <c r="MXQ63" s="39"/>
      <c r="MXR63" s="39"/>
      <c r="MXS63" s="39"/>
      <c r="MXT63" s="39"/>
      <c r="MXU63" s="39"/>
      <c r="MXV63" s="39"/>
      <c r="MXW63" s="39"/>
      <c r="MXX63" s="39"/>
      <c r="MXY63" s="39"/>
      <c r="MXZ63" s="39"/>
      <c r="MYA63" s="39"/>
      <c r="MYB63" s="39"/>
      <c r="MYC63" s="39"/>
      <c r="MYD63" s="39"/>
      <c r="MYE63" s="39"/>
      <c r="MYF63" s="39"/>
      <c r="MYG63" s="39"/>
      <c r="MYH63" s="39"/>
      <c r="MYI63" s="39"/>
      <c r="MYJ63" s="39"/>
      <c r="MYK63" s="39"/>
      <c r="MYL63" s="39"/>
      <c r="MYM63" s="39"/>
      <c r="MYN63" s="39"/>
      <c r="MYO63" s="39"/>
      <c r="MYP63" s="39"/>
      <c r="MYQ63" s="39"/>
      <c r="MYR63" s="39"/>
      <c r="MYS63" s="39"/>
      <c r="MYT63" s="39"/>
      <c r="MYU63" s="39"/>
      <c r="MYV63" s="39"/>
      <c r="MYW63" s="39"/>
      <c r="MYX63" s="39"/>
      <c r="MYY63" s="39"/>
      <c r="MYZ63" s="39"/>
      <c r="MZA63" s="39"/>
      <c r="MZB63" s="39"/>
      <c r="MZC63" s="39"/>
      <c r="MZD63" s="39"/>
      <c r="MZE63" s="39"/>
      <c r="MZF63" s="39"/>
      <c r="MZG63" s="39"/>
      <c r="MZH63" s="39"/>
      <c r="MZI63" s="39"/>
      <c r="MZJ63" s="39"/>
      <c r="MZK63" s="39"/>
      <c r="MZL63" s="39"/>
      <c r="MZM63" s="39"/>
      <c r="MZN63" s="39"/>
      <c r="MZO63" s="39"/>
      <c r="MZP63" s="39"/>
      <c r="MZQ63" s="39"/>
      <c r="MZR63" s="39"/>
      <c r="MZS63" s="39"/>
      <c r="MZT63" s="39"/>
      <c r="MZU63" s="39"/>
      <c r="MZV63" s="39"/>
      <c r="MZW63" s="39"/>
      <c r="MZX63" s="39"/>
      <c r="MZY63" s="39"/>
      <c r="MZZ63" s="39"/>
      <c r="NAA63" s="39"/>
      <c r="NAB63" s="39"/>
      <c r="NAC63" s="39"/>
      <c r="NAD63" s="39"/>
      <c r="NAE63" s="39"/>
      <c r="NAF63" s="39"/>
      <c r="NAG63" s="39"/>
      <c r="NAH63" s="39"/>
      <c r="NAI63" s="39"/>
      <c r="NAJ63" s="39"/>
      <c r="NAK63" s="39"/>
      <c r="NAL63" s="39"/>
      <c r="NAM63" s="39"/>
      <c r="NAN63" s="39"/>
      <c r="NAO63" s="39"/>
      <c r="NAP63" s="39"/>
      <c r="NAQ63" s="39"/>
      <c r="NAR63" s="39"/>
      <c r="NAS63" s="39"/>
      <c r="NAT63" s="39"/>
      <c r="NAU63" s="39"/>
      <c r="NAV63" s="39"/>
      <c r="NAW63" s="39"/>
      <c r="NAX63" s="39"/>
      <c r="NAY63" s="39"/>
      <c r="NAZ63" s="39"/>
      <c r="NBA63" s="39"/>
      <c r="NBB63" s="39"/>
      <c r="NBC63" s="39"/>
      <c r="NBD63" s="39"/>
      <c r="NBE63" s="39"/>
      <c r="NBF63" s="39"/>
      <c r="NBG63" s="39"/>
      <c r="NBH63" s="39"/>
      <c r="NBI63" s="39"/>
      <c r="NBJ63" s="39"/>
      <c r="NBK63" s="39"/>
      <c r="NBL63" s="39"/>
      <c r="NBM63" s="39"/>
      <c r="NBN63" s="39"/>
      <c r="NBO63" s="39"/>
      <c r="NBP63" s="39"/>
      <c r="NBQ63" s="39"/>
      <c r="NBR63" s="39"/>
      <c r="NBS63" s="39"/>
      <c r="NBT63" s="39"/>
      <c r="NBU63" s="39"/>
      <c r="NBV63" s="39"/>
      <c r="NBW63" s="39"/>
      <c r="NBX63" s="39"/>
      <c r="NBY63" s="39"/>
      <c r="NBZ63" s="39"/>
      <c r="NCA63" s="39"/>
      <c r="NCB63" s="39"/>
      <c r="NCC63" s="39"/>
      <c r="NCD63" s="39"/>
      <c r="NCE63" s="39"/>
      <c r="NCF63" s="39"/>
      <c r="NCG63" s="39"/>
      <c r="NCH63" s="39"/>
      <c r="NCI63" s="39"/>
      <c r="NCJ63" s="39"/>
      <c r="NCK63" s="39"/>
      <c r="NCL63" s="39"/>
      <c r="NCM63" s="39"/>
      <c r="NCN63" s="39"/>
      <c r="NCO63" s="39"/>
      <c r="NCP63" s="39"/>
      <c r="NCQ63" s="39"/>
      <c r="NCR63" s="39"/>
      <c r="NCS63" s="39"/>
      <c r="NCT63" s="39"/>
      <c r="NCU63" s="39"/>
      <c r="NCV63" s="39"/>
      <c r="NCW63" s="39"/>
      <c r="NCX63" s="39"/>
      <c r="NCY63" s="39"/>
      <c r="NCZ63" s="39"/>
      <c r="NDA63" s="39"/>
      <c r="NDB63" s="39"/>
      <c r="NDC63" s="39"/>
      <c r="NDD63" s="39"/>
      <c r="NDE63" s="39"/>
      <c r="NDF63" s="39"/>
      <c r="NDG63" s="39"/>
      <c r="NDH63" s="39"/>
      <c r="NDI63" s="39"/>
      <c r="NDJ63" s="39"/>
      <c r="NDK63" s="39"/>
      <c r="NDL63" s="39"/>
      <c r="NDM63" s="39"/>
      <c r="NDN63" s="39"/>
      <c r="NDO63" s="39"/>
      <c r="NDP63" s="39"/>
      <c r="NDQ63" s="39"/>
      <c r="NDR63" s="39"/>
      <c r="NDS63" s="39"/>
      <c r="NDT63" s="39"/>
      <c r="NDU63" s="39"/>
      <c r="NDV63" s="39"/>
      <c r="NDW63" s="39"/>
      <c r="NDX63" s="39"/>
      <c r="NDY63" s="39"/>
      <c r="NDZ63" s="39"/>
      <c r="NEA63" s="39"/>
      <c r="NEB63" s="39"/>
      <c r="NEC63" s="39"/>
      <c r="NED63" s="39"/>
      <c r="NEE63" s="39"/>
      <c r="NEF63" s="39"/>
      <c r="NEG63" s="39"/>
      <c r="NEH63" s="39"/>
      <c r="NEI63" s="39"/>
      <c r="NEJ63" s="39"/>
      <c r="NEK63" s="39"/>
      <c r="NEL63" s="39"/>
      <c r="NEM63" s="39"/>
      <c r="NEN63" s="39"/>
      <c r="NEO63" s="39"/>
      <c r="NEP63" s="39"/>
      <c r="NEQ63" s="39"/>
      <c r="NER63" s="39"/>
      <c r="NES63" s="39"/>
      <c r="NET63" s="39"/>
      <c r="NEU63" s="39"/>
      <c r="NEV63" s="39"/>
      <c r="NEW63" s="39"/>
      <c r="NEX63" s="39"/>
      <c r="NEY63" s="39"/>
      <c r="NEZ63" s="39"/>
      <c r="NFA63" s="39"/>
      <c r="NFB63" s="39"/>
      <c r="NFC63" s="39"/>
      <c r="NFD63" s="39"/>
      <c r="NFE63" s="39"/>
      <c r="NFF63" s="39"/>
      <c r="NFG63" s="39"/>
      <c r="NFH63" s="39"/>
      <c r="NFI63" s="39"/>
      <c r="NFJ63" s="39"/>
      <c r="NFK63" s="39"/>
      <c r="NFL63" s="39"/>
      <c r="NFM63" s="39"/>
      <c r="NFN63" s="39"/>
      <c r="NFO63" s="39"/>
      <c r="NFP63" s="39"/>
      <c r="NFQ63" s="39"/>
      <c r="NFR63" s="39"/>
      <c r="NFS63" s="39"/>
      <c r="NFT63" s="39"/>
      <c r="NFU63" s="39"/>
      <c r="NFV63" s="39"/>
      <c r="NFW63" s="39"/>
      <c r="NFX63" s="39"/>
      <c r="NFY63" s="39"/>
      <c r="NFZ63" s="39"/>
      <c r="NGA63" s="39"/>
      <c r="NGB63" s="39"/>
      <c r="NGC63" s="39"/>
      <c r="NGD63" s="39"/>
      <c r="NGE63" s="39"/>
      <c r="NGF63" s="39"/>
      <c r="NGG63" s="39"/>
      <c r="NGH63" s="39"/>
      <c r="NGI63" s="39"/>
      <c r="NGJ63" s="39"/>
      <c r="NGK63" s="39"/>
      <c r="NGL63" s="39"/>
      <c r="NGM63" s="39"/>
      <c r="NGN63" s="39"/>
      <c r="NGO63" s="39"/>
      <c r="NGP63" s="39"/>
      <c r="NGQ63" s="39"/>
      <c r="NGR63" s="39"/>
      <c r="NGS63" s="39"/>
      <c r="NGT63" s="39"/>
      <c r="NGU63" s="39"/>
      <c r="NGV63" s="39"/>
      <c r="NGW63" s="39"/>
      <c r="NGX63" s="39"/>
      <c r="NGY63" s="39"/>
      <c r="NGZ63" s="39"/>
      <c r="NHA63" s="39"/>
      <c r="NHB63" s="39"/>
      <c r="NHC63" s="39"/>
      <c r="NHD63" s="39"/>
      <c r="NHE63" s="39"/>
      <c r="NHF63" s="39"/>
      <c r="NHG63" s="39"/>
      <c r="NHH63" s="39"/>
      <c r="NHI63" s="39"/>
      <c r="NHJ63" s="39"/>
      <c r="NHK63" s="39"/>
      <c r="NHL63" s="39"/>
      <c r="NHM63" s="39"/>
      <c r="NHN63" s="39"/>
      <c r="NHO63" s="39"/>
      <c r="NHP63" s="39"/>
      <c r="NHQ63" s="39"/>
      <c r="NHR63" s="39"/>
      <c r="NHS63" s="39"/>
      <c r="NHT63" s="39"/>
      <c r="NHU63" s="39"/>
      <c r="NHV63" s="39"/>
      <c r="NHW63" s="39"/>
      <c r="NHX63" s="39"/>
      <c r="NHY63" s="39"/>
      <c r="NHZ63" s="39"/>
      <c r="NIA63" s="39"/>
      <c r="NIB63" s="39"/>
      <c r="NIC63" s="39"/>
      <c r="NID63" s="39"/>
      <c r="NIE63" s="39"/>
      <c r="NIF63" s="39"/>
      <c r="NIG63" s="39"/>
      <c r="NIH63" s="39"/>
      <c r="NII63" s="39"/>
      <c r="NIJ63" s="39"/>
      <c r="NIK63" s="39"/>
      <c r="NIL63" s="39"/>
      <c r="NIM63" s="39"/>
      <c r="NIN63" s="39"/>
      <c r="NIO63" s="39"/>
      <c r="NIP63" s="39"/>
      <c r="NIQ63" s="39"/>
      <c r="NIR63" s="39"/>
      <c r="NIS63" s="39"/>
      <c r="NIT63" s="39"/>
      <c r="NIU63" s="39"/>
      <c r="NIV63" s="39"/>
      <c r="NIW63" s="39"/>
      <c r="NIX63" s="39"/>
      <c r="NIY63" s="39"/>
      <c r="NIZ63" s="39"/>
      <c r="NJA63" s="39"/>
      <c r="NJB63" s="39"/>
      <c r="NJC63" s="39"/>
      <c r="NJD63" s="39"/>
      <c r="NJE63" s="39"/>
      <c r="NJF63" s="39"/>
      <c r="NJG63" s="39"/>
      <c r="NJH63" s="39"/>
      <c r="NJI63" s="39"/>
      <c r="NJJ63" s="39"/>
      <c r="NJK63" s="39"/>
      <c r="NJL63" s="39"/>
      <c r="NJM63" s="39"/>
      <c r="NJN63" s="39"/>
      <c r="NJO63" s="39"/>
      <c r="NJP63" s="39"/>
      <c r="NJQ63" s="39"/>
      <c r="NJR63" s="39"/>
      <c r="NJS63" s="39"/>
      <c r="NJT63" s="39"/>
      <c r="NJU63" s="39"/>
      <c r="NJV63" s="39"/>
      <c r="NJW63" s="39"/>
      <c r="NJX63" s="39"/>
      <c r="NJY63" s="39"/>
      <c r="NJZ63" s="39"/>
      <c r="NKA63" s="39"/>
      <c r="NKB63" s="39"/>
      <c r="NKC63" s="39"/>
      <c r="NKD63" s="39"/>
      <c r="NKE63" s="39"/>
      <c r="NKF63" s="39"/>
      <c r="NKG63" s="39"/>
      <c r="NKH63" s="39"/>
      <c r="NKI63" s="39"/>
      <c r="NKJ63" s="39"/>
      <c r="NKK63" s="39"/>
      <c r="NKL63" s="39"/>
      <c r="NKM63" s="39"/>
      <c r="NKN63" s="39"/>
      <c r="NKO63" s="39"/>
      <c r="NKP63" s="39"/>
      <c r="NKQ63" s="39"/>
      <c r="NKR63" s="39"/>
      <c r="NKS63" s="39"/>
      <c r="NKT63" s="39"/>
      <c r="NKU63" s="39"/>
      <c r="NKV63" s="39"/>
      <c r="NKW63" s="39"/>
      <c r="NKX63" s="39"/>
      <c r="NKY63" s="39"/>
      <c r="NKZ63" s="39"/>
      <c r="NLA63" s="39"/>
      <c r="NLB63" s="39"/>
      <c r="NLC63" s="39"/>
      <c r="NLD63" s="39"/>
      <c r="NLE63" s="39"/>
      <c r="NLF63" s="39"/>
      <c r="NLG63" s="39"/>
      <c r="NLH63" s="39"/>
      <c r="NLI63" s="39"/>
      <c r="NLJ63" s="39"/>
      <c r="NLK63" s="39"/>
      <c r="NLL63" s="39"/>
      <c r="NLM63" s="39"/>
      <c r="NLN63" s="39"/>
      <c r="NLO63" s="39"/>
      <c r="NLP63" s="39"/>
      <c r="NLQ63" s="39"/>
      <c r="NLR63" s="39"/>
      <c r="NLS63" s="39"/>
      <c r="NLT63" s="39"/>
      <c r="NLU63" s="39"/>
      <c r="NLV63" s="39"/>
      <c r="NLW63" s="39"/>
      <c r="NLX63" s="39"/>
      <c r="NLY63" s="39"/>
      <c r="NLZ63" s="39"/>
      <c r="NMA63" s="39"/>
      <c r="NMB63" s="39"/>
      <c r="NMC63" s="39"/>
      <c r="NMD63" s="39"/>
      <c r="NME63" s="39"/>
      <c r="NMF63" s="39"/>
      <c r="NMG63" s="39"/>
      <c r="NMH63" s="39"/>
      <c r="NMI63" s="39"/>
      <c r="NMJ63" s="39"/>
      <c r="NMK63" s="39"/>
      <c r="NML63" s="39"/>
      <c r="NMM63" s="39"/>
      <c r="NMN63" s="39"/>
      <c r="NMO63" s="39"/>
      <c r="NMP63" s="39"/>
      <c r="NMQ63" s="39"/>
      <c r="NMR63" s="39"/>
      <c r="NMS63" s="39"/>
      <c r="NMT63" s="39"/>
      <c r="NMU63" s="39"/>
      <c r="NMV63" s="39"/>
      <c r="NMW63" s="39"/>
      <c r="NMX63" s="39"/>
      <c r="NMY63" s="39"/>
      <c r="NMZ63" s="39"/>
      <c r="NNA63" s="39"/>
      <c r="NNB63" s="39"/>
      <c r="NNC63" s="39"/>
      <c r="NND63" s="39"/>
      <c r="NNE63" s="39"/>
      <c r="NNF63" s="39"/>
      <c r="NNG63" s="39"/>
      <c r="NNH63" s="39"/>
      <c r="NNI63" s="39"/>
      <c r="NNJ63" s="39"/>
      <c r="NNK63" s="39"/>
      <c r="NNL63" s="39"/>
      <c r="NNM63" s="39"/>
      <c r="NNN63" s="39"/>
      <c r="NNO63" s="39"/>
      <c r="NNP63" s="39"/>
      <c r="NNQ63" s="39"/>
      <c r="NNR63" s="39"/>
      <c r="NNS63" s="39"/>
      <c r="NNT63" s="39"/>
      <c r="NNU63" s="39"/>
      <c r="NNV63" s="39"/>
      <c r="NNW63" s="39"/>
      <c r="NNX63" s="39"/>
      <c r="NNY63" s="39"/>
      <c r="NNZ63" s="39"/>
      <c r="NOA63" s="39"/>
      <c r="NOB63" s="39"/>
      <c r="NOC63" s="39"/>
      <c r="NOD63" s="39"/>
      <c r="NOE63" s="39"/>
      <c r="NOF63" s="39"/>
      <c r="NOG63" s="39"/>
      <c r="NOH63" s="39"/>
      <c r="NOI63" s="39"/>
      <c r="NOJ63" s="39"/>
      <c r="NOK63" s="39"/>
      <c r="NOL63" s="39"/>
      <c r="NOM63" s="39"/>
      <c r="NON63" s="39"/>
      <c r="NOO63" s="39"/>
      <c r="NOP63" s="39"/>
      <c r="NOQ63" s="39"/>
      <c r="NOR63" s="39"/>
      <c r="NOS63" s="39"/>
      <c r="NOT63" s="39"/>
      <c r="NOU63" s="39"/>
      <c r="NOV63" s="39"/>
      <c r="NOW63" s="39"/>
      <c r="NOX63" s="39"/>
      <c r="NOY63" s="39"/>
      <c r="NOZ63" s="39"/>
      <c r="NPA63" s="39"/>
      <c r="NPB63" s="39"/>
      <c r="NPC63" s="39"/>
      <c r="NPD63" s="39"/>
      <c r="NPE63" s="39"/>
      <c r="NPF63" s="39"/>
      <c r="NPG63" s="39"/>
      <c r="NPH63" s="39"/>
      <c r="NPI63" s="39"/>
      <c r="NPJ63" s="39"/>
      <c r="NPK63" s="39"/>
      <c r="NPL63" s="39"/>
      <c r="NPM63" s="39"/>
      <c r="NPN63" s="39"/>
      <c r="NPO63" s="39"/>
      <c r="NPP63" s="39"/>
      <c r="NPQ63" s="39"/>
      <c r="NPR63" s="39"/>
      <c r="NPS63" s="39"/>
      <c r="NPT63" s="39"/>
      <c r="NPU63" s="39"/>
      <c r="NPV63" s="39"/>
      <c r="NPW63" s="39"/>
      <c r="NPX63" s="39"/>
      <c r="NPY63" s="39"/>
      <c r="NPZ63" s="39"/>
      <c r="NQA63" s="39"/>
      <c r="NQB63" s="39"/>
      <c r="NQC63" s="39"/>
      <c r="NQD63" s="39"/>
      <c r="NQE63" s="39"/>
      <c r="NQF63" s="39"/>
      <c r="NQG63" s="39"/>
      <c r="NQH63" s="39"/>
      <c r="NQI63" s="39"/>
      <c r="NQJ63" s="39"/>
      <c r="NQK63" s="39"/>
      <c r="NQL63" s="39"/>
      <c r="NQM63" s="39"/>
      <c r="NQN63" s="39"/>
      <c r="NQO63" s="39"/>
      <c r="NQP63" s="39"/>
      <c r="NQQ63" s="39"/>
      <c r="NQR63" s="39"/>
      <c r="NQS63" s="39"/>
      <c r="NQT63" s="39"/>
      <c r="NQU63" s="39"/>
      <c r="NQV63" s="39"/>
      <c r="NQW63" s="39"/>
      <c r="NQX63" s="39"/>
      <c r="NQY63" s="39"/>
      <c r="NQZ63" s="39"/>
      <c r="NRA63" s="39"/>
      <c r="NRB63" s="39"/>
      <c r="NRC63" s="39"/>
      <c r="NRD63" s="39"/>
      <c r="NRE63" s="39"/>
      <c r="NRF63" s="39"/>
      <c r="NRG63" s="39"/>
      <c r="NRH63" s="39"/>
      <c r="NRI63" s="39"/>
      <c r="NRJ63" s="39"/>
      <c r="NRK63" s="39"/>
      <c r="NRL63" s="39"/>
      <c r="NRM63" s="39"/>
      <c r="NRN63" s="39"/>
      <c r="NRO63" s="39"/>
      <c r="NRP63" s="39"/>
      <c r="NRQ63" s="39"/>
      <c r="NRR63" s="39"/>
      <c r="NRS63" s="39"/>
      <c r="NRT63" s="39"/>
      <c r="NRU63" s="39"/>
      <c r="NRV63" s="39"/>
      <c r="NRW63" s="39"/>
      <c r="NRX63" s="39"/>
      <c r="NRY63" s="39"/>
      <c r="NRZ63" s="39"/>
      <c r="NSA63" s="39"/>
      <c r="NSB63" s="39"/>
      <c r="NSC63" s="39"/>
      <c r="NSD63" s="39"/>
      <c r="NSE63" s="39"/>
      <c r="NSF63" s="39"/>
      <c r="NSG63" s="39"/>
      <c r="NSH63" s="39"/>
      <c r="NSI63" s="39"/>
      <c r="NSJ63" s="39"/>
      <c r="NSK63" s="39"/>
      <c r="NSL63" s="39"/>
      <c r="NSM63" s="39"/>
      <c r="NSN63" s="39"/>
      <c r="NSO63" s="39"/>
      <c r="NSP63" s="39"/>
      <c r="NSQ63" s="39"/>
      <c r="NSR63" s="39"/>
      <c r="NSS63" s="39"/>
      <c r="NST63" s="39"/>
      <c r="NSU63" s="39"/>
      <c r="NSV63" s="39"/>
      <c r="NSW63" s="39"/>
      <c r="NSX63" s="39"/>
      <c r="NSY63" s="39"/>
      <c r="NSZ63" s="39"/>
      <c r="NTA63" s="39"/>
      <c r="NTB63" s="39"/>
      <c r="NTC63" s="39"/>
      <c r="NTD63" s="39"/>
      <c r="NTE63" s="39"/>
      <c r="NTF63" s="39"/>
      <c r="NTG63" s="39"/>
      <c r="NTH63" s="39"/>
      <c r="NTI63" s="39"/>
      <c r="NTJ63" s="39"/>
      <c r="NTK63" s="39"/>
      <c r="NTL63" s="39"/>
      <c r="NTM63" s="39"/>
      <c r="NTN63" s="39"/>
      <c r="NTO63" s="39"/>
      <c r="NTP63" s="39"/>
      <c r="NTQ63" s="39"/>
      <c r="NTR63" s="39"/>
      <c r="NTS63" s="39"/>
      <c r="NTT63" s="39"/>
      <c r="NTU63" s="39"/>
      <c r="NTV63" s="39"/>
      <c r="NTW63" s="39"/>
      <c r="NTX63" s="39"/>
      <c r="NTY63" s="39"/>
      <c r="NTZ63" s="39"/>
      <c r="NUA63" s="39"/>
      <c r="NUB63" s="39"/>
      <c r="NUC63" s="39"/>
      <c r="NUD63" s="39"/>
      <c r="NUE63" s="39"/>
      <c r="NUF63" s="39"/>
      <c r="NUG63" s="39"/>
      <c r="NUH63" s="39"/>
      <c r="NUI63" s="39"/>
      <c r="NUJ63" s="39"/>
      <c r="NUK63" s="39"/>
      <c r="NUL63" s="39"/>
      <c r="NUM63" s="39"/>
      <c r="NUN63" s="39"/>
      <c r="NUO63" s="39"/>
      <c r="NUP63" s="39"/>
      <c r="NUQ63" s="39"/>
      <c r="NUR63" s="39"/>
      <c r="NUS63" s="39"/>
      <c r="NUT63" s="39"/>
      <c r="NUU63" s="39"/>
      <c r="NUV63" s="39"/>
      <c r="NUW63" s="39"/>
      <c r="NUX63" s="39"/>
      <c r="NUY63" s="39"/>
      <c r="NUZ63" s="39"/>
      <c r="NVA63" s="39"/>
      <c r="NVB63" s="39"/>
      <c r="NVC63" s="39"/>
      <c r="NVD63" s="39"/>
      <c r="NVE63" s="39"/>
      <c r="NVF63" s="39"/>
      <c r="NVG63" s="39"/>
      <c r="NVH63" s="39"/>
      <c r="NVI63" s="39"/>
      <c r="NVJ63" s="39"/>
      <c r="NVK63" s="39"/>
      <c r="NVL63" s="39"/>
      <c r="NVM63" s="39"/>
      <c r="NVN63" s="39"/>
      <c r="NVO63" s="39"/>
      <c r="NVP63" s="39"/>
      <c r="NVQ63" s="39"/>
      <c r="NVR63" s="39"/>
      <c r="NVS63" s="39"/>
      <c r="NVT63" s="39"/>
      <c r="NVU63" s="39"/>
      <c r="NVV63" s="39"/>
      <c r="NVW63" s="39"/>
      <c r="NVX63" s="39"/>
      <c r="NVY63" s="39"/>
      <c r="NVZ63" s="39"/>
      <c r="NWA63" s="39"/>
      <c r="NWB63" s="39"/>
      <c r="NWC63" s="39"/>
      <c r="NWD63" s="39"/>
      <c r="NWE63" s="39"/>
      <c r="NWF63" s="39"/>
      <c r="NWG63" s="39"/>
      <c r="NWH63" s="39"/>
      <c r="NWI63" s="39"/>
      <c r="NWJ63" s="39"/>
      <c r="NWK63" s="39"/>
      <c r="NWL63" s="39"/>
      <c r="NWM63" s="39"/>
      <c r="NWN63" s="39"/>
      <c r="NWO63" s="39"/>
      <c r="NWP63" s="39"/>
      <c r="NWQ63" s="39"/>
      <c r="NWR63" s="39"/>
      <c r="NWS63" s="39"/>
      <c r="NWT63" s="39"/>
      <c r="NWU63" s="39"/>
      <c r="NWV63" s="39"/>
      <c r="NWW63" s="39"/>
      <c r="NWX63" s="39"/>
      <c r="NWY63" s="39"/>
      <c r="NWZ63" s="39"/>
      <c r="NXA63" s="39"/>
      <c r="NXB63" s="39"/>
      <c r="NXC63" s="39"/>
      <c r="NXD63" s="39"/>
      <c r="NXE63" s="39"/>
      <c r="NXF63" s="39"/>
      <c r="NXG63" s="39"/>
      <c r="NXH63" s="39"/>
      <c r="NXI63" s="39"/>
      <c r="NXJ63" s="39"/>
      <c r="NXK63" s="39"/>
      <c r="NXL63" s="39"/>
      <c r="NXM63" s="39"/>
      <c r="NXN63" s="39"/>
      <c r="NXO63" s="39"/>
      <c r="NXP63" s="39"/>
      <c r="NXQ63" s="39"/>
      <c r="NXR63" s="39"/>
      <c r="NXS63" s="39"/>
      <c r="NXT63" s="39"/>
      <c r="NXU63" s="39"/>
      <c r="NXV63" s="39"/>
      <c r="NXW63" s="39"/>
      <c r="NXX63" s="39"/>
      <c r="NXY63" s="39"/>
      <c r="NXZ63" s="39"/>
      <c r="NYA63" s="39"/>
      <c r="NYB63" s="39"/>
      <c r="NYC63" s="39"/>
      <c r="NYD63" s="39"/>
      <c r="NYE63" s="39"/>
      <c r="NYF63" s="39"/>
      <c r="NYG63" s="39"/>
      <c r="NYH63" s="39"/>
      <c r="NYI63" s="39"/>
      <c r="NYJ63" s="39"/>
      <c r="NYK63" s="39"/>
      <c r="NYL63" s="39"/>
      <c r="NYM63" s="39"/>
      <c r="NYN63" s="39"/>
      <c r="NYO63" s="39"/>
      <c r="NYP63" s="39"/>
      <c r="NYQ63" s="39"/>
      <c r="NYR63" s="39"/>
      <c r="NYS63" s="39"/>
      <c r="NYT63" s="39"/>
      <c r="NYU63" s="39"/>
      <c r="NYV63" s="39"/>
      <c r="NYW63" s="39"/>
      <c r="NYX63" s="39"/>
      <c r="NYY63" s="39"/>
      <c r="NYZ63" s="39"/>
      <c r="NZA63" s="39"/>
      <c r="NZB63" s="39"/>
      <c r="NZC63" s="39"/>
      <c r="NZD63" s="39"/>
      <c r="NZE63" s="39"/>
      <c r="NZF63" s="39"/>
      <c r="NZG63" s="39"/>
      <c r="NZH63" s="39"/>
      <c r="NZI63" s="39"/>
      <c r="NZJ63" s="39"/>
      <c r="NZK63" s="39"/>
      <c r="NZL63" s="39"/>
      <c r="NZM63" s="39"/>
      <c r="NZN63" s="39"/>
      <c r="NZO63" s="39"/>
      <c r="NZP63" s="39"/>
      <c r="NZQ63" s="39"/>
      <c r="NZR63" s="39"/>
      <c r="NZS63" s="39"/>
      <c r="NZT63" s="39"/>
      <c r="NZU63" s="39"/>
      <c r="NZV63" s="39"/>
      <c r="NZW63" s="39"/>
      <c r="NZX63" s="39"/>
      <c r="NZY63" s="39"/>
      <c r="NZZ63" s="39"/>
      <c r="OAA63" s="39"/>
      <c r="OAB63" s="39"/>
      <c r="OAC63" s="39"/>
      <c r="OAD63" s="39"/>
      <c r="OAE63" s="39"/>
      <c r="OAF63" s="39"/>
      <c r="OAG63" s="39"/>
      <c r="OAH63" s="39"/>
      <c r="OAI63" s="39"/>
      <c r="OAJ63" s="39"/>
      <c r="OAK63" s="39"/>
      <c r="OAL63" s="39"/>
      <c r="OAM63" s="39"/>
      <c r="OAN63" s="39"/>
      <c r="OAO63" s="39"/>
      <c r="OAP63" s="39"/>
      <c r="OAQ63" s="39"/>
      <c r="OAR63" s="39"/>
      <c r="OAS63" s="39"/>
      <c r="OAT63" s="39"/>
      <c r="OAU63" s="39"/>
      <c r="OAV63" s="39"/>
      <c r="OAW63" s="39"/>
      <c r="OAX63" s="39"/>
      <c r="OAY63" s="39"/>
      <c r="OAZ63" s="39"/>
      <c r="OBA63" s="39"/>
      <c r="OBB63" s="39"/>
      <c r="OBC63" s="39"/>
      <c r="OBD63" s="39"/>
      <c r="OBE63" s="39"/>
      <c r="OBF63" s="39"/>
      <c r="OBG63" s="39"/>
      <c r="OBH63" s="39"/>
      <c r="OBI63" s="39"/>
      <c r="OBJ63" s="39"/>
      <c r="OBK63" s="39"/>
      <c r="OBL63" s="39"/>
      <c r="OBM63" s="39"/>
      <c r="OBN63" s="39"/>
      <c r="OBO63" s="39"/>
      <c r="OBP63" s="39"/>
      <c r="OBQ63" s="39"/>
      <c r="OBR63" s="39"/>
      <c r="OBS63" s="39"/>
      <c r="OBT63" s="39"/>
      <c r="OBU63" s="39"/>
      <c r="OBV63" s="39"/>
      <c r="OBW63" s="39"/>
      <c r="OBX63" s="39"/>
      <c r="OBY63" s="39"/>
      <c r="OBZ63" s="39"/>
      <c r="OCA63" s="39"/>
      <c r="OCB63" s="39"/>
      <c r="OCC63" s="39"/>
      <c r="OCD63" s="39"/>
      <c r="OCE63" s="39"/>
      <c r="OCF63" s="39"/>
      <c r="OCG63" s="39"/>
      <c r="OCH63" s="39"/>
      <c r="OCI63" s="39"/>
      <c r="OCJ63" s="39"/>
      <c r="OCK63" s="39"/>
      <c r="OCL63" s="39"/>
      <c r="OCM63" s="39"/>
      <c r="OCN63" s="39"/>
      <c r="OCO63" s="39"/>
      <c r="OCP63" s="39"/>
      <c r="OCQ63" s="39"/>
      <c r="OCR63" s="39"/>
      <c r="OCS63" s="39"/>
      <c r="OCT63" s="39"/>
      <c r="OCU63" s="39"/>
      <c r="OCV63" s="39"/>
      <c r="OCW63" s="39"/>
      <c r="OCX63" s="39"/>
      <c r="OCY63" s="39"/>
      <c r="OCZ63" s="39"/>
      <c r="ODA63" s="39"/>
      <c r="ODB63" s="39"/>
      <c r="ODC63" s="39"/>
      <c r="ODD63" s="39"/>
      <c r="ODE63" s="39"/>
      <c r="ODF63" s="39"/>
      <c r="ODG63" s="39"/>
      <c r="ODH63" s="39"/>
      <c r="ODI63" s="39"/>
      <c r="ODJ63" s="39"/>
      <c r="ODK63" s="39"/>
      <c r="ODL63" s="39"/>
      <c r="ODM63" s="39"/>
      <c r="ODN63" s="39"/>
      <c r="ODO63" s="39"/>
      <c r="ODP63" s="39"/>
      <c r="ODQ63" s="39"/>
      <c r="ODR63" s="39"/>
      <c r="ODS63" s="39"/>
      <c r="ODT63" s="39"/>
      <c r="ODU63" s="39"/>
      <c r="ODV63" s="39"/>
      <c r="ODW63" s="39"/>
      <c r="ODX63" s="39"/>
      <c r="ODY63" s="39"/>
      <c r="ODZ63" s="39"/>
      <c r="OEA63" s="39"/>
      <c r="OEB63" s="39"/>
      <c r="OEC63" s="39"/>
      <c r="OED63" s="39"/>
      <c r="OEE63" s="39"/>
      <c r="OEF63" s="39"/>
      <c r="OEG63" s="39"/>
      <c r="OEH63" s="39"/>
      <c r="OEI63" s="39"/>
      <c r="OEJ63" s="39"/>
      <c r="OEK63" s="39"/>
      <c r="OEL63" s="39"/>
      <c r="OEM63" s="39"/>
      <c r="OEN63" s="39"/>
      <c r="OEO63" s="39"/>
      <c r="OEP63" s="39"/>
      <c r="OEQ63" s="39"/>
      <c r="OER63" s="39"/>
      <c r="OES63" s="39"/>
      <c r="OET63" s="39"/>
      <c r="OEU63" s="39"/>
      <c r="OEV63" s="39"/>
      <c r="OEW63" s="39"/>
      <c r="OEX63" s="39"/>
      <c r="OEY63" s="39"/>
      <c r="OEZ63" s="39"/>
      <c r="OFA63" s="39"/>
      <c r="OFB63" s="39"/>
      <c r="OFC63" s="39"/>
      <c r="OFD63" s="39"/>
      <c r="OFE63" s="39"/>
      <c r="OFF63" s="39"/>
      <c r="OFG63" s="39"/>
      <c r="OFH63" s="39"/>
      <c r="OFI63" s="39"/>
      <c r="OFJ63" s="39"/>
      <c r="OFK63" s="39"/>
      <c r="OFL63" s="39"/>
      <c r="OFM63" s="39"/>
      <c r="OFN63" s="39"/>
      <c r="OFO63" s="39"/>
      <c r="OFP63" s="39"/>
      <c r="OFQ63" s="39"/>
      <c r="OFR63" s="39"/>
      <c r="OFS63" s="39"/>
      <c r="OFT63" s="39"/>
      <c r="OFU63" s="39"/>
      <c r="OFV63" s="39"/>
      <c r="OFW63" s="39"/>
      <c r="OFX63" s="39"/>
      <c r="OFY63" s="39"/>
      <c r="OFZ63" s="39"/>
      <c r="OGA63" s="39"/>
      <c r="OGB63" s="39"/>
      <c r="OGC63" s="39"/>
      <c r="OGD63" s="39"/>
      <c r="OGE63" s="39"/>
      <c r="OGF63" s="39"/>
      <c r="OGG63" s="39"/>
      <c r="OGH63" s="39"/>
      <c r="OGI63" s="39"/>
      <c r="OGJ63" s="39"/>
      <c r="OGK63" s="39"/>
      <c r="OGL63" s="39"/>
      <c r="OGM63" s="39"/>
      <c r="OGN63" s="39"/>
      <c r="OGO63" s="39"/>
      <c r="OGP63" s="39"/>
      <c r="OGQ63" s="39"/>
      <c r="OGR63" s="39"/>
      <c r="OGS63" s="39"/>
      <c r="OGT63" s="39"/>
      <c r="OGU63" s="39"/>
      <c r="OGV63" s="39"/>
      <c r="OGW63" s="39"/>
      <c r="OGX63" s="39"/>
      <c r="OGY63" s="39"/>
      <c r="OGZ63" s="39"/>
      <c r="OHA63" s="39"/>
      <c r="OHB63" s="39"/>
      <c r="OHC63" s="39"/>
      <c r="OHD63" s="39"/>
      <c r="OHE63" s="39"/>
      <c r="OHF63" s="39"/>
      <c r="OHG63" s="39"/>
      <c r="OHH63" s="39"/>
      <c r="OHI63" s="39"/>
      <c r="OHJ63" s="39"/>
      <c r="OHK63" s="39"/>
      <c r="OHL63" s="39"/>
      <c r="OHM63" s="39"/>
      <c r="OHN63" s="39"/>
      <c r="OHO63" s="39"/>
      <c r="OHP63" s="39"/>
      <c r="OHQ63" s="39"/>
      <c r="OHR63" s="39"/>
      <c r="OHS63" s="39"/>
      <c r="OHT63" s="39"/>
      <c r="OHU63" s="39"/>
      <c r="OHV63" s="39"/>
      <c r="OHW63" s="39"/>
      <c r="OHX63" s="39"/>
      <c r="OHY63" s="39"/>
      <c r="OHZ63" s="39"/>
      <c r="OIA63" s="39"/>
      <c r="OIB63" s="39"/>
      <c r="OIC63" s="39"/>
      <c r="OID63" s="39"/>
      <c r="OIE63" s="39"/>
      <c r="OIF63" s="39"/>
      <c r="OIG63" s="39"/>
      <c r="OIH63" s="39"/>
      <c r="OII63" s="39"/>
      <c r="OIJ63" s="39"/>
      <c r="OIK63" s="39"/>
      <c r="OIL63" s="39"/>
      <c r="OIM63" s="39"/>
      <c r="OIN63" s="39"/>
      <c r="OIO63" s="39"/>
      <c r="OIP63" s="39"/>
      <c r="OIQ63" s="39"/>
      <c r="OIR63" s="39"/>
      <c r="OIS63" s="39"/>
      <c r="OIT63" s="39"/>
      <c r="OIU63" s="39"/>
      <c r="OIV63" s="39"/>
      <c r="OIW63" s="39"/>
      <c r="OIX63" s="39"/>
      <c r="OIY63" s="39"/>
      <c r="OIZ63" s="39"/>
      <c r="OJA63" s="39"/>
      <c r="OJB63" s="39"/>
      <c r="OJC63" s="39"/>
      <c r="OJD63" s="39"/>
      <c r="OJE63" s="39"/>
      <c r="OJF63" s="39"/>
      <c r="OJG63" s="39"/>
      <c r="OJH63" s="39"/>
      <c r="OJI63" s="39"/>
      <c r="OJJ63" s="39"/>
      <c r="OJK63" s="39"/>
      <c r="OJL63" s="39"/>
      <c r="OJM63" s="39"/>
      <c r="OJN63" s="39"/>
      <c r="OJO63" s="39"/>
      <c r="OJP63" s="39"/>
      <c r="OJQ63" s="39"/>
      <c r="OJR63" s="39"/>
      <c r="OJS63" s="39"/>
      <c r="OJT63" s="39"/>
      <c r="OJU63" s="39"/>
      <c r="OJV63" s="39"/>
      <c r="OJW63" s="39"/>
      <c r="OJX63" s="39"/>
      <c r="OJY63" s="39"/>
      <c r="OJZ63" s="39"/>
      <c r="OKA63" s="39"/>
      <c r="OKB63" s="39"/>
      <c r="OKC63" s="39"/>
      <c r="OKD63" s="39"/>
      <c r="OKE63" s="39"/>
      <c r="OKF63" s="39"/>
      <c r="OKG63" s="39"/>
      <c r="OKH63" s="39"/>
      <c r="OKI63" s="39"/>
      <c r="OKJ63" s="39"/>
      <c r="OKK63" s="39"/>
      <c r="OKL63" s="39"/>
      <c r="OKM63" s="39"/>
      <c r="OKN63" s="39"/>
      <c r="OKO63" s="39"/>
      <c r="OKP63" s="39"/>
      <c r="OKQ63" s="39"/>
      <c r="OKR63" s="39"/>
      <c r="OKS63" s="39"/>
      <c r="OKT63" s="39"/>
      <c r="OKU63" s="39"/>
      <c r="OKV63" s="39"/>
      <c r="OKW63" s="39"/>
      <c r="OKX63" s="39"/>
      <c r="OKY63" s="39"/>
      <c r="OKZ63" s="39"/>
      <c r="OLA63" s="39"/>
      <c r="OLB63" s="39"/>
      <c r="OLC63" s="39"/>
      <c r="OLD63" s="39"/>
      <c r="OLE63" s="39"/>
      <c r="OLF63" s="39"/>
      <c r="OLG63" s="39"/>
      <c r="OLH63" s="39"/>
      <c r="OLI63" s="39"/>
      <c r="OLJ63" s="39"/>
      <c r="OLK63" s="39"/>
      <c r="OLL63" s="39"/>
      <c r="OLM63" s="39"/>
      <c r="OLN63" s="39"/>
      <c r="OLO63" s="39"/>
      <c r="OLP63" s="39"/>
      <c r="OLQ63" s="39"/>
      <c r="OLR63" s="39"/>
      <c r="OLS63" s="39"/>
      <c r="OLT63" s="39"/>
      <c r="OLU63" s="39"/>
      <c r="OLV63" s="39"/>
      <c r="OLW63" s="39"/>
      <c r="OLX63" s="39"/>
      <c r="OLY63" s="39"/>
      <c r="OLZ63" s="39"/>
      <c r="OMA63" s="39"/>
      <c r="OMB63" s="39"/>
      <c r="OMC63" s="39"/>
      <c r="OMD63" s="39"/>
      <c r="OME63" s="39"/>
      <c r="OMF63" s="39"/>
      <c r="OMG63" s="39"/>
      <c r="OMH63" s="39"/>
      <c r="OMI63" s="39"/>
      <c r="OMJ63" s="39"/>
      <c r="OMK63" s="39"/>
      <c r="OML63" s="39"/>
      <c r="OMM63" s="39"/>
      <c r="OMN63" s="39"/>
      <c r="OMO63" s="39"/>
      <c r="OMP63" s="39"/>
      <c r="OMQ63" s="39"/>
      <c r="OMR63" s="39"/>
      <c r="OMS63" s="39"/>
      <c r="OMT63" s="39"/>
      <c r="OMU63" s="39"/>
      <c r="OMV63" s="39"/>
      <c r="OMW63" s="39"/>
      <c r="OMX63" s="39"/>
      <c r="OMY63" s="39"/>
      <c r="OMZ63" s="39"/>
      <c r="ONA63" s="39"/>
      <c r="ONB63" s="39"/>
      <c r="ONC63" s="39"/>
      <c r="OND63" s="39"/>
      <c r="ONE63" s="39"/>
      <c r="ONF63" s="39"/>
      <c r="ONG63" s="39"/>
      <c r="ONH63" s="39"/>
      <c r="ONI63" s="39"/>
      <c r="ONJ63" s="39"/>
      <c r="ONK63" s="39"/>
      <c r="ONL63" s="39"/>
      <c r="ONM63" s="39"/>
      <c r="ONN63" s="39"/>
      <c r="ONO63" s="39"/>
      <c r="ONP63" s="39"/>
      <c r="ONQ63" s="39"/>
      <c r="ONR63" s="39"/>
      <c r="ONS63" s="39"/>
      <c r="ONT63" s="39"/>
      <c r="ONU63" s="39"/>
      <c r="ONV63" s="39"/>
      <c r="ONW63" s="39"/>
      <c r="ONX63" s="39"/>
      <c r="ONY63" s="39"/>
      <c r="ONZ63" s="39"/>
      <c r="OOA63" s="39"/>
      <c r="OOB63" s="39"/>
      <c r="OOC63" s="39"/>
      <c r="OOD63" s="39"/>
      <c r="OOE63" s="39"/>
      <c r="OOF63" s="39"/>
      <c r="OOG63" s="39"/>
      <c r="OOH63" s="39"/>
      <c r="OOI63" s="39"/>
      <c r="OOJ63" s="39"/>
      <c r="OOK63" s="39"/>
      <c r="OOL63" s="39"/>
      <c r="OOM63" s="39"/>
      <c r="OON63" s="39"/>
      <c r="OOO63" s="39"/>
      <c r="OOP63" s="39"/>
      <c r="OOQ63" s="39"/>
      <c r="OOR63" s="39"/>
      <c r="OOS63" s="39"/>
      <c r="OOT63" s="39"/>
      <c r="OOU63" s="39"/>
      <c r="OOV63" s="39"/>
      <c r="OOW63" s="39"/>
      <c r="OOX63" s="39"/>
      <c r="OOY63" s="39"/>
      <c r="OOZ63" s="39"/>
      <c r="OPA63" s="39"/>
      <c r="OPB63" s="39"/>
      <c r="OPC63" s="39"/>
      <c r="OPD63" s="39"/>
      <c r="OPE63" s="39"/>
      <c r="OPF63" s="39"/>
      <c r="OPG63" s="39"/>
      <c r="OPH63" s="39"/>
      <c r="OPI63" s="39"/>
      <c r="OPJ63" s="39"/>
      <c r="OPK63" s="39"/>
      <c r="OPL63" s="39"/>
      <c r="OPM63" s="39"/>
      <c r="OPN63" s="39"/>
      <c r="OPO63" s="39"/>
      <c r="OPP63" s="39"/>
      <c r="OPQ63" s="39"/>
      <c r="OPR63" s="39"/>
      <c r="OPS63" s="39"/>
      <c r="OPT63" s="39"/>
      <c r="OPU63" s="39"/>
      <c r="OPV63" s="39"/>
      <c r="OPW63" s="39"/>
      <c r="OPX63" s="39"/>
      <c r="OPY63" s="39"/>
      <c r="OPZ63" s="39"/>
      <c r="OQA63" s="39"/>
      <c r="OQB63" s="39"/>
      <c r="OQC63" s="39"/>
      <c r="OQD63" s="39"/>
      <c r="OQE63" s="39"/>
      <c r="OQF63" s="39"/>
      <c r="OQG63" s="39"/>
      <c r="OQH63" s="39"/>
      <c r="OQI63" s="39"/>
      <c r="OQJ63" s="39"/>
      <c r="OQK63" s="39"/>
      <c r="OQL63" s="39"/>
      <c r="OQM63" s="39"/>
      <c r="OQN63" s="39"/>
      <c r="OQO63" s="39"/>
      <c r="OQP63" s="39"/>
      <c r="OQQ63" s="39"/>
      <c r="OQR63" s="39"/>
      <c r="OQS63" s="39"/>
      <c r="OQT63" s="39"/>
      <c r="OQU63" s="39"/>
      <c r="OQV63" s="39"/>
      <c r="OQW63" s="39"/>
      <c r="OQX63" s="39"/>
      <c r="OQY63" s="39"/>
      <c r="OQZ63" s="39"/>
      <c r="ORA63" s="39"/>
      <c r="ORB63" s="39"/>
      <c r="ORC63" s="39"/>
      <c r="ORD63" s="39"/>
      <c r="ORE63" s="39"/>
      <c r="ORF63" s="39"/>
      <c r="ORG63" s="39"/>
      <c r="ORH63" s="39"/>
      <c r="ORI63" s="39"/>
      <c r="ORJ63" s="39"/>
      <c r="ORK63" s="39"/>
      <c r="ORL63" s="39"/>
      <c r="ORM63" s="39"/>
      <c r="ORN63" s="39"/>
      <c r="ORO63" s="39"/>
      <c r="ORP63" s="39"/>
      <c r="ORQ63" s="39"/>
      <c r="ORR63" s="39"/>
      <c r="ORS63" s="39"/>
      <c r="ORT63" s="39"/>
      <c r="ORU63" s="39"/>
      <c r="ORV63" s="39"/>
      <c r="ORW63" s="39"/>
      <c r="ORX63" s="39"/>
      <c r="ORY63" s="39"/>
      <c r="ORZ63" s="39"/>
      <c r="OSA63" s="39"/>
      <c r="OSB63" s="39"/>
      <c r="OSC63" s="39"/>
      <c r="OSD63" s="39"/>
      <c r="OSE63" s="39"/>
      <c r="OSF63" s="39"/>
      <c r="OSG63" s="39"/>
      <c r="OSH63" s="39"/>
      <c r="OSI63" s="39"/>
      <c r="OSJ63" s="39"/>
      <c r="OSK63" s="39"/>
      <c r="OSL63" s="39"/>
      <c r="OSM63" s="39"/>
      <c r="OSN63" s="39"/>
      <c r="OSO63" s="39"/>
      <c r="OSP63" s="39"/>
      <c r="OSQ63" s="39"/>
      <c r="OSR63" s="39"/>
      <c r="OSS63" s="39"/>
      <c r="OST63" s="39"/>
      <c r="OSU63" s="39"/>
      <c r="OSV63" s="39"/>
      <c r="OSW63" s="39"/>
      <c r="OSX63" s="39"/>
      <c r="OSY63" s="39"/>
      <c r="OSZ63" s="39"/>
      <c r="OTA63" s="39"/>
      <c r="OTB63" s="39"/>
      <c r="OTC63" s="39"/>
      <c r="OTD63" s="39"/>
      <c r="OTE63" s="39"/>
      <c r="OTF63" s="39"/>
      <c r="OTG63" s="39"/>
      <c r="OTH63" s="39"/>
      <c r="OTI63" s="39"/>
      <c r="OTJ63" s="39"/>
      <c r="OTK63" s="39"/>
      <c r="OTL63" s="39"/>
      <c r="OTM63" s="39"/>
      <c r="OTN63" s="39"/>
      <c r="OTO63" s="39"/>
      <c r="OTP63" s="39"/>
      <c r="OTQ63" s="39"/>
      <c r="OTR63" s="39"/>
      <c r="OTS63" s="39"/>
      <c r="OTT63" s="39"/>
      <c r="OTU63" s="39"/>
      <c r="OTV63" s="39"/>
      <c r="OTW63" s="39"/>
      <c r="OTX63" s="39"/>
      <c r="OTY63" s="39"/>
      <c r="OTZ63" s="39"/>
      <c r="OUA63" s="39"/>
      <c r="OUB63" s="39"/>
      <c r="OUC63" s="39"/>
      <c r="OUD63" s="39"/>
      <c r="OUE63" s="39"/>
      <c r="OUF63" s="39"/>
      <c r="OUG63" s="39"/>
      <c r="OUH63" s="39"/>
      <c r="OUI63" s="39"/>
      <c r="OUJ63" s="39"/>
      <c r="OUK63" s="39"/>
      <c r="OUL63" s="39"/>
      <c r="OUM63" s="39"/>
      <c r="OUN63" s="39"/>
      <c r="OUO63" s="39"/>
      <c r="OUP63" s="39"/>
      <c r="OUQ63" s="39"/>
      <c r="OUR63" s="39"/>
      <c r="OUS63" s="39"/>
      <c r="OUT63" s="39"/>
      <c r="OUU63" s="39"/>
      <c r="OUV63" s="39"/>
      <c r="OUW63" s="39"/>
      <c r="OUX63" s="39"/>
      <c r="OUY63" s="39"/>
      <c r="OUZ63" s="39"/>
      <c r="OVA63" s="39"/>
      <c r="OVB63" s="39"/>
      <c r="OVC63" s="39"/>
      <c r="OVD63" s="39"/>
      <c r="OVE63" s="39"/>
      <c r="OVF63" s="39"/>
      <c r="OVG63" s="39"/>
      <c r="OVH63" s="39"/>
      <c r="OVI63" s="39"/>
      <c r="OVJ63" s="39"/>
      <c r="OVK63" s="39"/>
      <c r="OVL63" s="39"/>
      <c r="OVM63" s="39"/>
      <c r="OVN63" s="39"/>
      <c r="OVO63" s="39"/>
      <c r="OVP63" s="39"/>
      <c r="OVQ63" s="39"/>
      <c r="OVR63" s="39"/>
      <c r="OVS63" s="39"/>
      <c r="OVT63" s="39"/>
      <c r="OVU63" s="39"/>
      <c r="OVV63" s="39"/>
      <c r="OVW63" s="39"/>
      <c r="OVX63" s="39"/>
      <c r="OVY63" s="39"/>
      <c r="OVZ63" s="39"/>
      <c r="OWA63" s="39"/>
      <c r="OWB63" s="39"/>
      <c r="OWC63" s="39"/>
      <c r="OWD63" s="39"/>
      <c r="OWE63" s="39"/>
      <c r="OWF63" s="39"/>
      <c r="OWG63" s="39"/>
      <c r="OWH63" s="39"/>
      <c r="OWI63" s="39"/>
      <c r="OWJ63" s="39"/>
      <c r="OWK63" s="39"/>
      <c r="OWL63" s="39"/>
      <c r="OWM63" s="39"/>
      <c r="OWN63" s="39"/>
      <c r="OWO63" s="39"/>
      <c r="OWP63" s="39"/>
      <c r="OWQ63" s="39"/>
      <c r="OWR63" s="39"/>
      <c r="OWS63" s="39"/>
      <c r="OWT63" s="39"/>
      <c r="OWU63" s="39"/>
      <c r="OWV63" s="39"/>
      <c r="OWW63" s="39"/>
      <c r="OWX63" s="39"/>
      <c r="OWY63" s="39"/>
      <c r="OWZ63" s="39"/>
      <c r="OXA63" s="39"/>
      <c r="OXB63" s="39"/>
      <c r="OXC63" s="39"/>
      <c r="OXD63" s="39"/>
      <c r="OXE63" s="39"/>
      <c r="OXF63" s="39"/>
      <c r="OXG63" s="39"/>
      <c r="OXH63" s="39"/>
      <c r="OXI63" s="39"/>
      <c r="OXJ63" s="39"/>
      <c r="OXK63" s="39"/>
      <c r="OXL63" s="39"/>
      <c r="OXM63" s="39"/>
      <c r="OXN63" s="39"/>
      <c r="OXO63" s="39"/>
      <c r="OXP63" s="39"/>
      <c r="OXQ63" s="39"/>
      <c r="OXR63" s="39"/>
      <c r="OXS63" s="39"/>
      <c r="OXT63" s="39"/>
      <c r="OXU63" s="39"/>
      <c r="OXV63" s="39"/>
      <c r="OXW63" s="39"/>
      <c r="OXX63" s="39"/>
      <c r="OXY63" s="39"/>
      <c r="OXZ63" s="39"/>
      <c r="OYA63" s="39"/>
      <c r="OYB63" s="39"/>
      <c r="OYC63" s="39"/>
      <c r="OYD63" s="39"/>
      <c r="OYE63" s="39"/>
      <c r="OYF63" s="39"/>
      <c r="OYG63" s="39"/>
      <c r="OYH63" s="39"/>
      <c r="OYI63" s="39"/>
      <c r="OYJ63" s="39"/>
      <c r="OYK63" s="39"/>
      <c r="OYL63" s="39"/>
      <c r="OYM63" s="39"/>
      <c r="OYN63" s="39"/>
      <c r="OYO63" s="39"/>
      <c r="OYP63" s="39"/>
      <c r="OYQ63" s="39"/>
      <c r="OYR63" s="39"/>
      <c r="OYS63" s="39"/>
      <c r="OYT63" s="39"/>
      <c r="OYU63" s="39"/>
      <c r="OYV63" s="39"/>
      <c r="OYW63" s="39"/>
      <c r="OYX63" s="39"/>
      <c r="OYY63" s="39"/>
      <c r="OYZ63" s="39"/>
      <c r="OZA63" s="39"/>
      <c r="OZB63" s="39"/>
      <c r="OZC63" s="39"/>
      <c r="OZD63" s="39"/>
      <c r="OZE63" s="39"/>
      <c r="OZF63" s="39"/>
      <c r="OZG63" s="39"/>
      <c r="OZH63" s="39"/>
      <c r="OZI63" s="39"/>
      <c r="OZJ63" s="39"/>
      <c r="OZK63" s="39"/>
      <c r="OZL63" s="39"/>
      <c r="OZM63" s="39"/>
      <c r="OZN63" s="39"/>
      <c r="OZO63" s="39"/>
      <c r="OZP63" s="39"/>
      <c r="OZQ63" s="39"/>
      <c r="OZR63" s="39"/>
      <c r="OZS63" s="39"/>
      <c r="OZT63" s="39"/>
      <c r="OZU63" s="39"/>
      <c r="OZV63" s="39"/>
      <c r="OZW63" s="39"/>
      <c r="OZX63" s="39"/>
      <c r="OZY63" s="39"/>
      <c r="OZZ63" s="39"/>
      <c r="PAA63" s="39"/>
      <c r="PAB63" s="39"/>
      <c r="PAC63" s="39"/>
      <c r="PAD63" s="39"/>
      <c r="PAE63" s="39"/>
      <c r="PAF63" s="39"/>
      <c r="PAG63" s="39"/>
      <c r="PAH63" s="39"/>
      <c r="PAI63" s="39"/>
      <c r="PAJ63" s="39"/>
      <c r="PAK63" s="39"/>
      <c r="PAL63" s="39"/>
      <c r="PAM63" s="39"/>
      <c r="PAN63" s="39"/>
      <c r="PAO63" s="39"/>
      <c r="PAP63" s="39"/>
      <c r="PAQ63" s="39"/>
      <c r="PAR63" s="39"/>
      <c r="PAS63" s="39"/>
      <c r="PAT63" s="39"/>
      <c r="PAU63" s="39"/>
      <c r="PAV63" s="39"/>
      <c r="PAW63" s="39"/>
      <c r="PAX63" s="39"/>
      <c r="PAY63" s="39"/>
      <c r="PAZ63" s="39"/>
      <c r="PBA63" s="39"/>
      <c r="PBB63" s="39"/>
      <c r="PBC63" s="39"/>
      <c r="PBD63" s="39"/>
      <c r="PBE63" s="39"/>
      <c r="PBF63" s="39"/>
      <c r="PBG63" s="39"/>
      <c r="PBH63" s="39"/>
      <c r="PBI63" s="39"/>
      <c r="PBJ63" s="39"/>
      <c r="PBK63" s="39"/>
      <c r="PBL63" s="39"/>
      <c r="PBM63" s="39"/>
      <c r="PBN63" s="39"/>
      <c r="PBO63" s="39"/>
      <c r="PBP63" s="39"/>
      <c r="PBQ63" s="39"/>
      <c r="PBR63" s="39"/>
      <c r="PBS63" s="39"/>
      <c r="PBT63" s="39"/>
      <c r="PBU63" s="39"/>
      <c r="PBV63" s="39"/>
      <c r="PBW63" s="39"/>
      <c r="PBX63" s="39"/>
      <c r="PBY63" s="39"/>
      <c r="PBZ63" s="39"/>
      <c r="PCA63" s="39"/>
      <c r="PCB63" s="39"/>
      <c r="PCC63" s="39"/>
      <c r="PCD63" s="39"/>
      <c r="PCE63" s="39"/>
      <c r="PCF63" s="39"/>
      <c r="PCG63" s="39"/>
      <c r="PCH63" s="39"/>
      <c r="PCI63" s="39"/>
      <c r="PCJ63" s="39"/>
      <c r="PCK63" s="39"/>
      <c r="PCL63" s="39"/>
      <c r="PCM63" s="39"/>
      <c r="PCN63" s="39"/>
      <c r="PCO63" s="39"/>
      <c r="PCP63" s="39"/>
      <c r="PCQ63" s="39"/>
      <c r="PCR63" s="39"/>
      <c r="PCS63" s="39"/>
      <c r="PCT63" s="39"/>
      <c r="PCU63" s="39"/>
      <c r="PCV63" s="39"/>
      <c r="PCW63" s="39"/>
      <c r="PCX63" s="39"/>
      <c r="PCY63" s="39"/>
      <c r="PCZ63" s="39"/>
      <c r="PDA63" s="39"/>
      <c r="PDB63" s="39"/>
      <c r="PDC63" s="39"/>
      <c r="PDD63" s="39"/>
      <c r="PDE63" s="39"/>
      <c r="PDF63" s="39"/>
      <c r="PDG63" s="39"/>
      <c r="PDH63" s="39"/>
      <c r="PDI63" s="39"/>
      <c r="PDJ63" s="39"/>
      <c r="PDK63" s="39"/>
      <c r="PDL63" s="39"/>
      <c r="PDM63" s="39"/>
      <c r="PDN63" s="39"/>
      <c r="PDO63" s="39"/>
      <c r="PDP63" s="39"/>
      <c r="PDQ63" s="39"/>
      <c r="PDR63" s="39"/>
      <c r="PDS63" s="39"/>
      <c r="PDT63" s="39"/>
      <c r="PDU63" s="39"/>
      <c r="PDV63" s="39"/>
      <c r="PDW63" s="39"/>
      <c r="PDX63" s="39"/>
      <c r="PDY63" s="39"/>
      <c r="PDZ63" s="39"/>
      <c r="PEA63" s="39"/>
      <c r="PEB63" s="39"/>
      <c r="PEC63" s="39"/>
      <c r="PED63" s="39"/>
      <c r="PEE63" s="39"/>
      <c r="PEF63" s="39"/>
      <c r="PEG63" s="39"/>
      <c r="PEH63" s="39"/>
      <c r="PEI63" s="39"/>
      <c r="PEJ63" s="39"/>
      <c r="PEK63" s="39"/>
      <c r="PEL63" s="39"/>
      <c r="PEM63" s="39"/>
      <c r="PEN63" s="39"/>
      <c r="PEO63" s="39"/>
      <c r="PEP63" s="39"/>
      <c r="PEQ63" s="39"/>
      <c r="PER63" s="39"/>
      <c r="PES63" s="39"/>
      <c r="PET63" s="39"/>
      <c r="PEU63" s="39"/>
      <c r="PEV63" s="39"/>
      <c r="PEW63" s="39"/>
      <c r="PEX63" s="39"/>
      <c r="PEY63" s="39"/>
      <c r="PEZ63" s="39"/>
      <c r="PFA63" s="39"/>
      <c r="PFB63" s="39"/>
      <c r="PFC63" s="39"/>
      <c r="PFD63" s="39"/>
      <c r="PFE63" s="39"/>
      <c r="PFF63" s="39"/>
      <c r="PFG63" s="39"/>
      <c r="PFH63" s="39"/>
      <c r="PFI63" s="39"/>
      <c r="PFJ63" s="39"/>
      <c r="PFK63" s="39"/>
      <c r="PFL63" s="39"/>
      <c r="PFM63" s="39"/>
      <c r="PFN63" s="39"/>
      <c r="PFO63" s="39"/>
      <c r="PFP63" s="39"/>
      <c r="PFQ63" s="39"/>
      <c r="PFR63" s="39"/>
      <c r="PFS63" s="39"/>
      <c r="PFT63" s="39"/>
      <c r="PFU63" s="39"/>
      <c r="PFV63" s="39"/>
      <c r="PFW63" s="39"/>
      <c r="PFX63" s="39"/>
      <c r="PFY63" s="39"/>
      <c r="PFZ63" s="39"/>
      <c r="PGA63" s="39"/>
      <c r="PGB63" s="39"/>
      <c r="PGC63" s="39"/>
      <c r="PGD63" s="39"/>
      <c r="PGE63" s="39"/>
      <c r="PGF63" s="39"/>
      <c r="PGG63" s="39"/>
      <c r="PGH63" s="39"/>
      <c r="PGI63" s="39"/>
      <c r="PGJ63" s="39"/>
      <c r="PGK63" s="39"/>
      <c r="PGL63" s="39"/>
      <c r="PGM63" s="39"/>
      <c r="PGN63" s="39"/>
      <c r="PGO63" s="39"/>
      <c r="PGP63" s="39"/>
      <c r="PGQ63" s="39"/>
      <c r="PGR63" s="39"/>
      <c r="PGS63" s="39"/>
      <c r="PGT63" s="39"/>
      <c r="PGU63" s="39"/>
      <c r="PGV63" s="39"/>
      <c r="PGW63" s="39"/>
      <c r="PGX63" s="39"/>
      <c r="PGY63" s="39"/>
      <c r="PGZ63" s="39"/>
      <c r="PHA63" s="39"/>
      <c r="PHB63" s="39"/>
      <c r="PHC63" s="39"/>
      <c r="PHD63" s="39"/>
      <c r="PHE63" s="39"/>
      <c r="PHF63" s="39"/>
      <c r="PHG63" s="39"/>
      <c r="PHH63" s="39"/>
      <c r="PHI63" s="39"/>
      <c r="PHJ63" s="39"/>
      <c r="PHK63" s="39"/>
      <c r="PHL63" s="39"/>
      <c r="PHM63" s="39"/>
      <c r="PHN63" s="39"/>
      <c r="PHO63" s="39"/>
      <c r="PHP63" s="39"/>
      <c r="PHQ63" s="39"/>
      <c r="PHR63" s="39"/>
      <c r="PHS63" s="39"/>
      <c r="PHT63" s="39"/>
      <c r="PHU63" s="39"/>
      <c r="PHV63" s="39"/>
      <c r="PHW63" s="39"/>
      <c r="PHX63" s="39"/>
      <c r="PHY63" s="39"/>
      <c r="PHZ63" s="39"/>
      <c r="PIA63" s="39"/>
      <c r="PIB63" s="39"/>
      <c r="PIC63" s="39"/>
      <c r="PID63" s="39"/>
      <c r="PIE63" s="39"/>
      <c r="PIF63" s="39"/>
      <c r="PIG63" s="39"/>
      <c r="PIH63" s="39"/>
      <c r="PII63" s="39"/>
      <c r="PIJ63" s="39"/>
      <c r="PIK63" s="39"/>
      <c r="PIL63" s="39"/>
      <c r="PIM63" s="39"/>
      <c r="PIN63" s="39"/>
      <c r="PIO63" s="39"/>
      <c r="PIP63" s="39"/>
      <c r="PIQ63" s="39"/>
      <c r="PIR63" s="39"/>
      <c r="PIS63" s="39"/>
      <c r="PIT63" s="39"/>
      <c r="PIU63" s="39"/>
      <c r="PIV63" s="39"/>
      <c r="PIW63" s="39"/>
      <c r="PIX63" s="39"/>
      <c r="PIY63" s="39"/>
      <c r="PIZ63" s="39"/>
      <c r="PJA63" s="39"/>
      <c r="PJB63" s="39"/>
      <c r="PJC63" s="39"/>
      <c r="PJD63" s="39"/>
      <c r="PJE63" s="39"/>
      <c r="PJF63" s="39"/>
      <c r="PJG63" s="39"/>
      <c r="PJH63" s="39"/>
      <c r="PJI63" s="39"/>
      <c r="PJJ63" s="39"/>
      <c r="PJK63" s="39"/>
      <c r="PJL63" s="39"/>
      <c r="PJM63" s="39"/>
      <c r="PJN63" s="39"/>
      <c r="PJO63" s="39"/>
      <c r="PJP63" s="39"/>
      <c r="PJQ63" s="39"/>
      <c r="PJR63" s="39"/>
      <c r="PJS63" s="39"/>
      <c r="PJT63" s="39"/>
      <c r="PJU63" s="39"/>
      <c r="PJV63" s="39"/>
      <c r="PJW63" s="39"/>
      <c r="PJX63" s="39"/>
      <c r="PJY63" s="39"/>
      <c r="PJZ63" s="39"/>
      <c r="PKA63" s="39"/>
      <c r="PKB63" s="39"/>
      <c r="PKC63" s="39"/>
      <c r="PKD63" s="39"/>
      <c r="PKE63" s="39"/>
      <c r="PKF63" s="39"/>
      <c r="PKG63" s="39"/>
      <c r="PKH63" s="39"/>
      <c r="PKI63" s="39"/>
      <c r="PKJ63" s="39"/>
      <c r="PKK63" s="39"/>
      <c r="PKL63" s="39"/>
      <c r="PKM63" s="39"/>
      <c r="PKN63" s="39"/>
      <c r="PKO63" s="39"/>
      <c r="PKP63" s="39"/>
      <c r="PKQ63" s="39"/>
      <c r="PKR63" s="39"/>
      <c r="PKS63" s="39"/>
      <c r="PKT63" s="39"/>
      <c r="PKU63" s="39"/>
      <c r="PKV63" s="39"/>
      <c r="PKW63" s="39"/>
      <c r="PKX63" s="39"/>
      <c r="PKY63" s="39"/>
      <c r="PKZ63" s="39"/>
      <c r="PLA63" s="39"/>
      <c r="PLB63" s="39"/>
      <c r="PLC63" s="39"/>
      <c r="PLD63" s="39"/>
      <c r="PLE63" s="39"/>
      <c r="PLF63" s="39"/>
      <c r="PLG63" s="39"/>
      <c r="PLH63" s="39"/>
      <c r="PLI63" s="39"/>
      <c r="PLJ63" s="39"/>
      <c r="PLK63" s="39"/>
      <c r="PLL63" s="39"/>
      <c r="PLM63" s="39"/>
      <c r="PLN63" s="39"/>
      <c r="PLO63" s="39"/>
      <c r="PLP63" s="39"/>
      <c r="PLQ63" s="39"/>
      <c r="PLR63" s="39"/>
      <c r="PLS63" s="39"/>
      <c r="PLT63" s="39"/>
      <c r="PLU63" s="39"/>
      <c r="PLV63" s="39"/>
      <c r="PLW63" s="39"/>
      <c r="PLX63" s="39"/>
      <c r="PLY63" s="39"/>
      <c r="PLZ63" s="39"/>
      <c r="PMA63" s="39"/>
      <c r="PMB63" s="39"/>
      <c r="PMC63" s="39"/>
      <c r="PMD63" s="39"/>
      <c r="PME63" s="39"/>
      <c r="PMF63" s="39"/>
      <c r="PMG63" s="39"/>
      <c r="PMH63" s="39"/>
      <c r="PMI63" s="39"/>
      <c r="PMJ63" s="39"/>
      <c r="PMK63" s="39"/>
      <c r="PML63" s="39"/>
      <c r="PMM63" s="39"/>
      <c r="PMN63" s="39"/>
      <c r="PMO63" s="39"/>
      <c r="PMP63" s="39"/>
      <c r="PMQ63" s="39"/>
      <c r="PMR63" s="39"/>
      <c r="PMS63" s="39"/>
      <c r="PMT63" s="39"/>
      <c r="PMU63" s="39"/>
      <c r="PMV63" s="39"/>
      <c r="PMW63" s="39"/>
      <c r="PMX63" s="39"/>
      <c r="PMY63" s="39"/>
      <c r="PMZ63" s="39"/>
      <c r="PNA63" s="39"/>
      <c r="PNB63" s="39"/>
      <c r="PNC63" s="39"/>
      <c r="PND63" s="39"/>
      <c r="PNE63" s="39"/>
      <c r="PNF63" s="39"/>
      <c r="PNG63" s="39"/>
      <c r="PNH63" s="39"/>
      <c r="PNI63" s="39"/>
      <c r="PNJ63" s="39"/>
      <c r="PNK63" s="39"/>
      <c r="PNL63" s="39"/>
      <c r="PNM63" s="39"/>
      <c r="PNN63" s="39"/>
      <c r="PNO63" s="39"/>
      <c r="PNP63" s="39"/>
      <c r="PNQ63" s="39"/>
      <c r="PNR63" s="39"/>
      <c r="PNS63" s="39"/>
      <c r="PNT63" s="39"/>
      <c r="PNU63" s="39"/>
      <c r="PNV63" s="39"/>
      <c r="PNW63" s="39"/>
      <c r="PNX63" s="39"/>
      <c r="PNY63" s="39"/>
      <c r="PNZ63" s="39"/>
      <c r="POA63" s="39"/>
      <c r="POB63" s="39"/>
      <c r="POC63" s="39"/>
      <c r="POD63" s="39"/>
      <c r="POE63" s="39"/>
      <c r="POF63" s="39"/>
      <c r="POG63" s="39"/>
      <c r="POH63" s="39"/>
      <c r="POI63" s="39"/>
      <c r="POJ63" s="39"/>
      <c r="POK63" s="39"/>
      <c r="POL63" s="39"/>
      <c r="POM63" s="39"/>
      <c r="PON63" s="39"/>
      <c r="POO63" s="39"/>
      <c r="POP63" s="39"/>
      <c r="POQ63" s="39"/>
      <c r="POR63" s="39"/>
      <c r="POS63" s="39"/>
      <c r="POT63" s="39"/>
      <c r="POU63" s="39"/>
      <c r="POV63" s="39"/>
      <c r="POW63" s="39"/>
      <c r="POX63" s="39"/>
      <c r="POY63" s="39"/>
      <c r="POZ63" s="39"/>
      <c r="PPA63" s="39"/>
      <c r="PPB63" s="39"/>
      <c r="PPC63" s="39"/>
      <c r="PPD63" s="39"/>
      <c r="PPE63" s="39"/>
      <c r="PPF63" s="39"/>
      <c r="PPG63" s="39"/>
      <c r="PPH63" s="39"/>
      <c r="PPI63" s="39"/>
      <c r="PPJ63" s="39"/>
      <c r="PPK63" s="39"/>
      <c r="PPL63" s="39"/>
      <c r="PPM63" s="39"/>
      <c r="PPN63" s="39"/>
      <c r="PPO63" s="39"/>
      <c r="PPP63" s="39"/>
      <c r="PPQ63" s="39"/>
      <c r="PPR63" s="39"/>
      <c r="PPS63" s="39"/>
      <c r="PPT63" s="39"/>
      <c r="PPU63" s="39"/>
      <c r="PPV63" s="39"/>
      <c r="PPW63" s="39"/>
      <c r="PPX63" s="39"/>
      <c r="PPY63" s="39"/>
      <c r="PPZ63" s="39"/>
      <c r="PQA63" s="39"/>
      <c r="PQB63" s="39"/>
      <c r="PQC63" s="39"/>
      <c r="PQD63" s="39"/>
      <c r="PQE63" s="39"/>
      <c r="PQF63" s="39"/>
      <c r="PQG63" s="39"/>
      <c r="PQH63" s="39"/>
      <c r="PQI63" s="39"/>
      <c r="PQJ63" s="39"/>
      <c r="PQK63" s="39"/>
      <c r="PQL63" s="39"/>
      <c r="PQM63" s="39"/>
      <c r="PQN63" s="39"/>
      <c r="PQO63" s="39"/>
      <c r="PQP63" s="39"/>
      <c r="PQQ63" s="39"/>
      <c r="PQR63" s="39"/>
      <c r="PQS63" s="39"/>
      <c r="PQT63" s="39"/>
      <c r="PQU63" s="39"/>
      <c r="PQV63" s="39"/>
      <c r="PQW63" s="39"/>
      <c r="PQX63" s="39"/>
      <c r="PQY63" s="39"/>
      <c r="PQZ63" s="39"/>
      <c r="PRA63" s="39"/>
      <c r="PRB63" s="39"/>
      <c r="PRC63" s="39"/>
      <c r="PRD63" s="39"/>
      <c r="PRE63" s="39"/>
      <c r="PRF63" s="39"/>
      <c r="PRG63" s="39"/>
      <c r="PRH63" s="39"/>
      <c r="PRI63" s="39"/>
      <c r="PRJ63" s="39"/>
      <c r="PRK63" s="39"/>
      <c r="PRL63" s="39"/>
      <c r="PRM63" s="39"/>
      <c r="PRN63" s="39"/>
      <c r="PRO63" s="39"/>
      <c r="PRP63" s="39"/>
      <c r="PRQ63" s="39"/>
      <c r="PRR63" s="39"/>
      <c r="PRS63" s="39"/>
      <c r="PRT63" s="39"/>
      <c r="PRU63" s="39"/>
      <c r="PRV63" s="39"/>
      <c r="PRW63" s="39"/>
      <c r="PRX63" s="39"/>
      <c r="PRY63" s="39"/>
      <c r="PRZ63" s="39"/>
      <c r="PSA63" s="39"/>
      <c r="PSB63" s="39"/>
      <c r="PSC63" s="39"/>
      <c r="PSD63" s="39"/>
      <c r="PSE63" s="39"/>
      <c r="PSF63" s="39"/>
      <c r="PSG63" s="39"/>
      <c r="PSH63" s="39"/>
      <c r="PSI63" s="39"/>
      <c r="PSJ63" s="39"/>
      <c r="PSK63" s="39"/>
      <c r="PSL63" s="39"/>
      <c r="PSM63" s="39"/>
      <c r="PSN63" s="39"/>
      <c r="PSO63" s="39"/>
      <c r="PSP63" s="39"/>
      <c r="PSQ63" s="39"/>
      <c r="PSR63" s="39"/>
      <c r="PSS63" s="39"/>
      <c r="PST63" s="39"/>
      <c r="PSU63" s="39"/>
      <c r="PSV63" s="39"/>
      <c r="PSW63" s="39"/>
      <c r="PSX63" s="39"/>
      <c r="PSY63" s="39"/>
      <c r="PSZ63" s="39"/>
      <c r="PTA63" s="39"/>
      <c r="PTB63" s="39"/>
      <c r="PTC63" s="39"/>
      <c r="PTD63" s="39"/>
      <c r="PTE63" s="39"/>
      <c r="PTF63" s="39"/>
      <c r="PTG63" s="39"/>
      <c r="PTH63" s="39"/>
      <c r="PTI63" s="39"/>
      <c r="PTJ63" s="39"/>
      <c r="PTK63" s="39"/>
      <c r="PTL63" s="39"/>
      <c r="PTM63" s="39"/>
      <c r="PTN63" s="39"/>
      <c r="PTO63" s="39"/>
      <c r="PTP63" s="39"/>
      <c r="PTQ63" s="39"/>
      <c r="PTR63" s="39"/>
      <c r="PTS63" s="39"/>
      <c r="PTT63" s="39"/>
      <c r="PTU63" s="39"/>
      <c r="PTV63" s="39"/>
      <c r="PTW63" s="39"/>
      <c r="PTX63" s="39"/>
      <c r="PTY63" s="39"/>
      <c r="PTZ63" s="39"/>
      <c r="PUA63" s="39"/>
      <c r="PUB63" s="39"/>
      <c r="PUC63" s="39"/>
      <c r="PUD63" s="39"/>
      <c r="PUE63" s="39"/>
      <c r="PUF63" s="39"/>
      <c r="PUG63" s="39"/>
      <c r="PUH63" s="39"/>
      <c r="PUI63" s="39"/>
      <c r="PUJ63" s="39"/>
      <c r="PUK63" s="39"/>
      <c r="PUL63" s="39"/>
      <c r="PUM63" s="39"/>
      <c r="PUN63" s="39"/>
      <c r="PUO63" s="39"/>
      <c r="PUP63" s="39"/>
      <c r="PUQ63" s="39"/>
      <c r="PUR63" s="39"/>
      <c r="PUS63" s="39"/>
      <c r="PUT63" s="39"/>
      <c r="PUU63" s="39"/>
      <c r="PUV63" s="39"/>
      <c r="PUW63" s="39"/>
      <c r="PUX63" s="39"/>
      <c r="PUY63" s="39"/>
      <c r="PUZ63" s="39"/>
      <c r="PVA63" s="39"/>
      <c r="PVB63" s="39"/>
      <c r="PVC63" s="39"/>
      <c r="PVD63" s="39"/>
      <c r="PVE63" s="39"/>
      <c r="PVF63" s="39"/>
      <c r="PVG63" s="39"/>
      <c r="PVH63" s="39"/>
      <c r="PVI63" s="39"/>
      <c r="PVJ63" s="39"/>
      <c r="PVK63" s="39"/>
      <c r="PVL63" s="39"/>
      <c r="PVM63" s="39"/>
      <c r="PVN63" s="39"/>
      <c r="PVO63" s="39"/>
      <c r="PVP63" s="39"/>
      <c r="PVQ63" s="39"/>
      <c r="PVR63" s="39"/>
      <c r="PVS63" s="39"/>
      <c r="PVT63" s="39"/>
      <c r="PVU63" s="39"/>
      <c r="PVV63" s="39"/>
      <c r="PVW63" s="39"/>
      <c r="PVX63" s="39"/>
      <c r="PVY63" s="39"/>
      <c r="PVZ63" s="39"/>
      <c r="PWA63" s="39"/>
      <c r="PWB63" s="39"/>
      <c r="PWC63" s="39"/>
      <c r="PWD63" s="39"/>
      <c r="PWE63" s="39"/>
      <c r="PWF63" s="39"/>
      <c r="PWG63" s="39"/>
      <c r="PWH63" s="39"/>
      <c r="PWI63" s="39"/>
      <c r="PWJ63" s="39"/>
      <c r="PWK63" s="39"/>
      <c r="PWL63" s="39"/>
      <c r="PWM63" s="39"/>
      <c r="PWN63" s="39"/>
      <c r="PWO63" s="39"/>
      <c r="PWP63" s="39"/>
      <c r="PWQ63" s="39"/>
      <c r="PWR63" s="39"/>
      <c r="PWS63" s="39"/>
      <c r="PWT63" s="39"/>
      <c r="PWU63" s="39"/>
      <c r="PWV63" s="39"/>
      <c r="PWW63" s="39"/>
      <c r="PWX63" s="39"/>
      <c r="PWY63" s="39"/>
      <c r="PWZ63" s="39"/>
      <c r="PXA63" s="39"/>
      <c r="PXB63" s="39"/>
      <c r="PXC63" s="39"/>
      <c r="PXD63" s="39"/>
      <c r="PXE63" s="39"/>
      <c r="PXF63" s="39"/>
      <c r="PXG63" s="39"/>
      <c r="PXH63" s="39"/>
      <c r="PXI63" s="39"/>
      <c r="PXJ63" s="39"/>
      <c r="PXK63" s="39"/>
      <c r="PXL63" s="39"/>
      <c r="PXM63" s="39"/>
      <c r="PXN63" s="39"/>
      <c r="PXO63" s="39"/>
      <c r="PXP63" s="39"/>
      <c r="PXQ63" s="39"/>
      <c r="PXR63" s="39"/>
      <c r="PXS63" s="39"/>
      <c r="PXT63" s="39"/>
      <c r="PXU63" s="39"/>
      <c r="PXV63" s="39"/>
      <c r="PXW63" s="39"/>
      <c r="PXX63" s="39"/>
      <c r="PXY63" s="39"/>
      <c r="PXZ63" s="39"/>
      <c r="PYA63" s="39"/>
      <c r="PYB63" s="39"/>
      <c r="PYC63" s="39"/>
      <c r="PYD63" s="39"/>
      <c r="PYE63" s="39"/>
      <c r="PYF63" s="39"/>
      <c r="PYG63" s="39"/>
      <c r="PYH63" s="39"/>
      <c r="PYI63" s="39"/>
      <c r="PYJ63" s="39"/>
      <c r="PYK63" s="39"/>
      <c r="PYL63" s="39"/>
      <c r="PYM63" s="39"/>
      <c r="PYN63" s="39"/>
      <c r="PYO63" s="39"/>
      <c r="PYP63" s="39"/>
      <c r="PYQ63" s="39"/>
      <c r="PYR63" s="39"/>
      <c r="PYS63" s="39"/>
      <c r="PYT63" s="39"/>
      <c r="PYU63" s="39"/>
      <c r="PYV63" s="39"/>
      <c r="PYW63" s="39"/>
      <c r="PYX63" s="39"/>
      <c r="PYY63" s="39"/>
      <c r="PYZ63" s="39"/>
      <c r="PZA63" s="39"/>
      <c r="PZB63" s="39"/>
      <c r="PZC63" s="39"/>
      <c r="PZD63" s="39"/>
      <c r="PZE63" s="39"/>
      <c r="PZF63" s="39"/>
      <c r="PZG63" s="39"/>
      <c r="PZH63" s="39"/>
      <c r="PZI63" s="39"/>
      <c r="PZJ63" s="39"/>
      <c r="PZK63" s="39"/>
      <c r="PZL63" s="39"/>
      <c r="PZM63" s="39"/>
      <c r="PZN63" s="39"/>
      <c r="PZO63" s="39"/>
      <c r="PZP63" s="39"/>
      <c r="PZQ63" s="39"/>
      <c r="PZR63" s="39"/>
      <c r="PZS63" s="39"/>
      <c r="PZT63" s="39"/>
      <c r="PZU63" s="39"/>
      <c r="PZV63" s="39"/>
      <c r="PZW63" s="39"/>
      <c r="PZX63" s="39"/>
      <c r="PZY63" s="39"/>
      <c r="PZZ63" s="39"/>
      <c r="QAA63" s="39"/>
      <c r="QAB63" s="39"/>
      <c r="QAC63" s="39"/>
      <c r="QAD63" s="39"/>
      <c r="QAE63" s="39"/>
      <c r="QAF63" s="39"/>
      <c r="QAG63" s="39"/>
      <c r="QAH63" s="39"/>
      <c r="QAI63" s="39"/>
      <c r="QAJ63" s="39"/>
      <c r="QAK63" s="39"/>
      <c r="QAL63" s="39"/>
      <c r="QAM63" s="39"/>
      <c r="QAN63" s="39"/>
      <c r="QAO63" s="39"/>
      <c r="QAP63" s="39"/>
      <c r="QAQ63" s="39"/>
      <c r="QAR63" s="39"/>
      <c r="QAS63" s="39"/>
      <c r="QAT63" s="39"/>
      <c r="QAU63" s="39"/>
      <c r="QAV63" s="39"/>
      <c r="QAW63" s="39"/>
      <c r="QAX63" s="39"/>
      <c r="QAY63" s="39"/>
      <c r="QAZ63" s="39"/>
      <c r="QBA63" s="39"/>
      <c r="QBB63" s="39"/>
      <c r="QBC63" s="39"/>
      <c r="QBD63" s="39"/>
      <c r="QBE63" s="39"/>
      <c r="QBF63" s="39"/>
      <c r="QBG63" s="39"/>
      <c r="QBH63" s="39"/>
      <c r="QBI63" s="39"/>
      <c r="QBJ63" s="39"/>
      <c r="QBK63" s="39"/>
      <c r="QBL63" s="39"/>
      <c r="QBM63" s="39"/>
      <c r="QBN63" s="39"/>
      <c r="QBO63" s="39"/>
      <c r="QBP63" s="39"/>
      <c r="QBQ63" s="39"/>
      <c r="QBR63" s="39"/>
      <c r="QBS63" s="39"/>
      <c r="QBT63" s="39"/>
      <c r="QBU63" s="39"/>
      <c r="QBV63" s="39"/>
      <c r="QBW63" s="39"/>
      <c r="QBX63" s="39"/>
      <c r="QBY63" s="39"/>
      <c r="QBZ63" s="39"/>
      <c r="QCA63" s="39"/>
      <c r="QCB63" s="39"/>
      <c r="QCC63" s="39"/>
      <c r="QCD63" s="39"/>
      <c r="QCE63" s="39"/>
      <c r="QCF63" s="39"/>
      <c r="QCG63" s="39"/>
      <c r="QCH63" s="39"/>
      <c r="QCI63" s="39"/>
      <c r="QCJ63" s="39"/>
      <c r="QCK63" s="39"/>
      <c r="QCL63" s="39"/>
      <c r="QCM63" s="39"/>
      <c r="QCN63" s="39"/>
      <c r="QCO63" s="39"/>
      <c r="QCP63" s="39"/>
      <c r="QCQ63" s="39"/>
      <c r="QCR63" s="39"/>
      <c r="QCS63" s="39"/>
      <c r="QCT63" s="39"/>
      <c r="QCU63" s="39"/>
      <c r="QCV63" s="39"/>
      <c r="QCW63" s="39"/>
      <c r="QCX63" s="39"/>
      <c r="QCY63" s="39"/>
      <c r="QCZ63" s="39"/>
      <c r="QDA63" s="39"/>
      <c r="QDB63" s="39"/>
      <c r="QDC63" s="39"/>
      <c r="QDD63" s="39"/>
      <c r="QDE63" s="39"/>
      <c r="QDF63" s="39"/>
      <c r="QDG63" s="39"/>
      <c r="QDH63" s="39"/>
      <c r="QDI63" s="39"/>
      <c r="QDJ63" s="39"/>
      <c r="QDK63" s="39"/>
      <c r="QDL63" s="39"/>
      <c r="QDM63" s="39"/>
      <c r="QDN63" s="39"/>
      <c r="QDO63" s="39"/>
      <c r="QDP63" s="39"/>
      <c r="QDQ63" s="39"/>
      <c r="QDR63" s="39"/>
      <c r="QDS63" s="39"/>
      <c r="QDT63" s="39"/>
      <c r="QDU63" s="39"/>
      <c r="QDV63" s="39"/>
      <c r="QDW63" s="39"/>
      <c r="QDX63" s="39"/>
      <c r="QDY63" s="39"/>
      <c r="QDZ63" s="39"/>
      <c r="QEA63" s="39"/>
      <c r="QEB63" s="39"/>
      <c r="QEC63" s="39"/>
      <c r="QED63" s="39"/>
      <c r="QEE63" s="39"/>
      <c r="QEF63" s="39"/>
      <c r="QEG63" s="39"/>
      <c r="QEH63" s="39"/>
      <c r="QEI63" s="39"/>
      <c r="QEJ63" s="39"/>
      <c r="QEK63" s="39"/>
      <c r="QEL63" s="39"/>
      <c r="QEM63" s="39"/>
      <c r="QEN63" s="39"/>
      <c r="QEO63" s="39"/>
      <c r="QEP63" s="39"/>
      <c r="QEQ63" s="39"/>
      <c r="QER63" s="39"/>
      <c r="QES63" s="39"/>
      <c r="QET63" s="39"/>
      <c r="QEU63" s="39"/>
      <c r="QEV63" s="39"/>
      <c r="QEW63" s="39"/>
      <c r="QEX63" s="39"/>
      <c r="QEY63" s="39"/>
      <c r="QEZ63" s="39"/>
      <c r="QFA63" s="39"/>
      <c r="QFB63" s="39"/>
      <c r="QFC63" s="39"/>
      <c r="QFD63" s="39"/>
      <c r="QFE63" s="39"/>
      <c r="QFF63" s="39"/>
      <c r="QFG63" s="39"/>
      <c r="QFH63" s="39"/>
      <c r="QFI63" s="39"/>
      <c r="QFJ63" s="39"/>
      <c r="QFK63" s="39"/>
      <c r="QFL63" s="39"/>
      <c r="QFM63" s="39"/>
      <c r="QFN63" s="39"/>
      <c r="QFO63" s="39"/>
      <c r="QFP63" s="39"/>
      <c r="QFQ63" s="39"/>
      <c r="QFR63" s="39"/>
      <c r="QFS63" s="39"/>
      <c r="QFT63" s="39"/>
      <c r="QFU63" s="39"/>
      <c r="QFV63" s="39"/>
      <c r="QFW63" s="39"/>
      <c r="QFX63" s="39"/>
      <c r="QFY63" s="39"/>
      <c r="QFZ63" s="39"/>
      <c r="QGA63" s="39"/>
      <c r="QGB63" s="39"/>
      <c r="QGC63" s="39"/>
      <c r="QGD63" s="39"/>
      <c r="QGE63" s="39"/>
      <c r="QGF63" s="39"/>
      <c r="QGG63" s="39"/>
      <c r="QGH63" s="39"/>
      <c r="QGI63" s="39"/>
      <c r="QGJ63" s="39"/>
      <c r="QGK63" s="39"/>
      <c r="QGL63" s="39"/>
      <c r="QGM63" s="39"/>
      <c r="QGN63" s="39"/>
      <c r="QGO63" s="39"/>
      <c r="QGP63" s="39"/>
      <c r="QGQ63" s="39"/>
      <c r="QGR63" s="39"/>
      <c r="QGS63" s="39"/>
      <c r="QGT63" s="39"/>
      <c r="QGU63" s="39"/>
      <c r="QGV63" s="39"/>
      <c r="QGW63" s="39"/>
      <c r="QGX63" s="39"/>
      <c r="QGY63" s="39"/>
      <c r="QGZ63" s="39"/>
      <c r="QHA63" s="39"/>
      <c r="QHB63" s="39"/>
      <c r="QHC63" s="39"/>
      <c r="QHD63" s="39"/>
      <c r="QHE63" s="39"/>
      <c r="QHF63" s="39"/>
      <c r="QHG63" s="39"/>
      <c r="QHH63" s="39"/>
      <c r="QHI63" s="39"/>
      <c r="QHJ63" s="39"/>
      <c r="QHK63" s="39"/>
      <c r="QHL63" s="39"/>
      <c r="QHM63" s="39"/>
      <c r="QHN63" s="39"/>
      <c r="QHO63" s="39"/>
      <c r="QHP63" s="39"/>
      <c r="QHQ63" s="39"/>
      <c r="QHR63" s="39"/>
      <c r="QHS63" s="39"/>
      <c r="QHT63" s="39"/>
      <c r="QHU63" s="39"/>
      <c r="QHV63" s="39"/>
      <c r="QHW63" s="39"/>
      <c r="QHX63" s="39"/>
      <c r="QHY63" s="39"/>
      <c r="QHZ63" s="39"/>
      <c r="QIA63" s="39"/>
      <c r="QIB63" s="39"/>
      <c r="QIC63" s="39"/>
      <c r="QID63" s="39"/>
      <c r="QIE63" s="39"/>
      <c r="QIF63" s="39"/>
      <c r="QIG63" s="39"/>
      <c r="QIH63" s="39"/>
      <c r="QII63" s="39"/>
      <c r="QIJ63" s="39"/>
      <c r="QIK63" s="39"/>
      <c r="QIL63" s="39"/>
      <c r="QIM63" s="39"/>
      <c r="QIN63" s="39"/>
      <c r="QIO63" s="39"/>
      <c r="QIP63" s="39"/>
      <c r="QIQ63" s="39"/>
      <c r="QIR63" s="39"/>
      <c r="QIS63" s="39"/>
      <c r="QIT63" s="39"/>
      <c r="QIU63" s="39"/>
      <c r="QIV63" s="39"/>
      <c r="QIW63" s="39"/>
      <c r="QIX63" s="39"/>
      <c r="QIY63" s="39"/>
      <c r="QIZ63" s="39"/>
      <c r="QJA63" s="39"/>
      <c r="QJB63" s="39"/>
      <c r="QJC63" s="39"/>
      <c r="QJD63" s="39"/>
      <c r="QJE63" s="39"/>
      <c r="QJF63" s="39"/>
      <c r="QJG63" s="39"/>
      <c r="QJH63" s="39"/>
      <c r="QJI63" s="39"/>
      <c r="QJJ63" s="39"/>
      <c r="QJK63" s="39"/>
      <c r="QJL63" s="39"/>
      <c r="QJM63" s="39"/>
      <c r="QJN63" s="39"/>
      <c r="QJO63" s="39"/>
      <c r="QJP63" s="39"/>
      <c r="QJQ63" s="39"/>
      <c r="QJR63" s="39"/>
      <c r="QJS63" s="39"/>
      <c r="QJT63" s="39"/>
      <c r="QJU63" s="39"/>
      <c r="QJV63" s="39"/>
      <c r="QJW63" s="39"/>
      <c r="QJX63" s="39"/>
      <c r="QJY63" s="39"/>
      <c r="QJZ63" s="39"/>
      <c r="QKA63" s="39"/>
      <c r="QKB63" s="39"/>
      <c r="QKC63" s="39"/>
      <c r="QKD63" s="39"/>
      <c r="QKE63" s="39"/>
      <c r="QKF63" s="39"/>
      <c r="QKG63" s="39"/>
      <c r="QKH63" s="39"/>
      <c r="QKI63" s="39"/>
      <c r="QKJ63" s="39"/>
      <c r="QKK63" s="39"/>
      <c r="QKL63" s="39"/>
      <c r="QKM63" s="39"/>
      <c r="QKN63" s="39"/>
      <c r="QKO63" s="39"/>
      <c r="QKP63" s="39"/>
      <c r="QKQ63" s="39"/>
      <c r="QKR63" s="39"/>
      <c r="QKS63" s="39"/>
      <c r="QKT63" s="39"/>
      <c r="QKU63" s="39"/>
      <c r="QKV63" s="39"/>
      <c r="QKW63" s="39"/>
      <c r="QKX63" s="39"/>
      <c r="QKY63" s="39"/>
      <c r="QKZ63" s="39"/>
      <c r="QLA63" s="39"/>
      <c r="QLB63" s="39"/>
      <c r="QLC63" s="39"/>
      <c r="QLD63" s="39"/>
      <c r="QLE63" s="39"/>
      <c r="QLF63" s="39"/>
      <c r="QLG63" s="39"/>
      <c r="QLH63" s="39"/>
      <c r="QLI63" s="39"/>
      <c r="QLJ63" s="39"/>
      <c r="QLK63" s="39"/>
      <c r="QLL63" s="39"/>
      <c r="QLM63" s="39"/>
      <c r="QLN63" s="39"/>
      <c r="QLO63" s="39"/>
      <c r="QLP63" s="39"/>
      <c r="QLQ63" s="39"/>
      <c r="QLR63" s="39"/>
      <c r="QLS63" s="39"/>
      <c r="QLT63" s="39"/>
      <c r="QLU63" s="39"/>
      <c r="QLV63" s="39"/>
      <c r="QLW63" s="39"/>
      <c r="QLX63" s="39"/>
      <c r="QLY63" s="39"/>
      <c r="QLZ63" s="39"/>
      <c r="QMA63" s="39"/>
      <c r="QMB63" s="39"/>
      <c r="QMC63" s="39"/>
      <c r="QMD63" s="39"/>
      <c r="QME63" s="39"/>
      <c r="QMF63" s="39"/>
      <c r="QMG63" s="39"/>
      <c r="QMH63" s="39"/>
      <c r="QMI63" s="39"/>
      <c r="QMJ63" s="39"/>
      <c r="QMK63" s="39"/>
      <c r="QML63" s="39"/>
      <c r="QMM63" s="39"/>
      <c r="QMN63" s="39"/>
      <c r="QMO63" s="39"/>
      <c r="QMP63" s="39"/>
      <c r="QMQ63" s="39"/>
      <c r="QMR63" s="39"/>
      <c r="QMS63" s="39"/>
      <c r="QMT63" s="39"/>
      <c r="QMU63" s="39"/>
      <c r="QMV63" s="39"/>
      <c r="QMW63" s="39"/>
      <c r="QMX63" s="39"/>
      <c r="QMY63" s="39"/>
      <c r="QMZ63" s="39"/>
      <c r="QNA63" s="39"/>
      <c r="QNB63" s="39"/>
      <c r="QNC63" s="39"/>
      <c r="QND63" s="39"/>
      <c r="QNE63" s="39"/>
      <c r="QNF63" s="39"/>
      <c r="QNG63" s="39"/>
      <c r="QNH63" s="39"/>
      <c r="QNI63" s="39"/>
      <c r="QNJ63" s="39"/>
      <c r="QNK63" s="39"/>
      <c r="QNL63" s="39"/>
      <c r="QNM63" s="39"/>
      <c r="QNN63" s="39"/>
      <c r="QNO63" s="39"/>
      <c r="QNP63" s="39"/>
      <c r="QNQ63" s="39"/>
      <c r="QNR63" s="39"/>
      <c r="QNS63" s="39"/>
      <c r="QNT63" s="39"/>
      <c r="QNU63" s="39"/>
      <c r="QNV63" s="39"/>
      <c r="QNW63" s="39"/>
      <c r="QNX63" s="39"/>
      <c r="QNY63" s="39"/>
      <c r="QNZ63" s="39"/>
      <c r="QOA63" s="39"/>
      <c r="QOB63" s="39"/>
      <c r="QOC63" s="39"/>
      <c r="QOD63" s="39"/>
      <c r="QOE63" s="39"/>
      <c r="QOF63" s="39"/>
      <c r="QOG63" s="39"/>
      <c r="QOH63" s="39"/>
      <c r="QOI63" s="39"/>
      <c r="QOJ63" s="39"/>
      <c r="QOK63" s="39"/>
      <c r="QOL63" s="39"/>
      <c r="QOM63" s="39"/>
      <c r="QON63" s="39"/>
      <c r="QOO63" s="39"/>
      <c r="QOP63" s="39"/>
      <c r="QOQ63" s="39"/>
      <c r="QOR63" s="39"/>
      <c r="QOS63" s="39"/>
      <c r="QOT63" s="39"/>
      <c r="QOU63" s="39"/>
      <c r="QOV63" s="39"/>
      <c r="QOW63" s="39"/>
      <c r="QOX63" s="39"/>
      <c r="QOY63" s="39"/>
      <c r="QOZ63" s="39"/>
      <c r="QPA63" s="39"/>
      <c r="QPB63" s="39"/>
      <c r="QPC63" s="39"/>
      <c r="QPD63" s="39"/>
      <c r="QPE63" s="39"/>
      <c r="QPF63" s="39"/>
      <c r="QPG63" s="39"/>
      <c r="QPH63" s="39"/>
      <c r="QPI63" s="39"/>
      <c r="QPJ63" s="39"/>
      <c r="QPK63" s="39"/>
      <c r="QPL63" s="39"/>
      <c r="QPM63" s="39"/>
      <c r="QPN63" s="39"/>
      <c r="QPO63" s="39"/>
      <c r="QPP63" s="39"/>
      <c r="QPQ63" s="39"/>
      <c r="QPR63" s="39"/>
      <c r="QPS63" s="39"/>
      <c r="QPT63" s="39"/>
      <c r="QPU63" s="39"/>
      <c r="QPV63" s="39"/>
      <c r="QPW63" s="39"/>
      <c r="QPX63" s="39"/>
      <c r="QPY63" s="39"/>
      <c r="QPZ63" s="39"/>
      <c r="QQA63" s="39"/>
      <c r="QQB63" s="39"/>
      <c r="QQC63" s="39"/>
      <c r="QQD63" s="39"/>
      <c r="QQE63" s="39"/>
      <c r="QQF63" s="39"/>
      <c r="QQG63" s="39"/>
      <c r="QQH63" s="39"/>
      <c r="QQI63" s="39"/>
      <c r="QQJ63" s="39"/>
      <c r="QQK63" s="39"/>
      <c r="QQL63" s="39"/>
      <c r="QQM63" s="39"/>
      <c r="QQN63" s="39"/>
      <c r="QQO63" s="39"/>
      <c r="QQP63" s="39"/>
      <c r="QQQ63" s="39"/>
      <c r="QQR63" s="39"/>
      <c r="QQS63" s="39"/>
      <c r="QQT63" s="39"/>
      <c r="QQU63" s="39"/>
      <c r="QQV63" s="39"/>
      <c r="QQW63" s="39"/>
      <c r="QQX63" s="39"/>
      <c r="QQY63" s="39"/>
      <c r="QQZ63" s="39"/>
      <c r="QRA63" s="39"/>
      <c r="QRB63" s="39"/>
      <c r="QRC63" s="39"/>
      <c r="QRD63" s="39"/>
      <c r="QRE63" s="39"/>
      <c r="QRF63" s="39"/>
      <c r="QRG63" s="39"/>
      <c r="QRH63" s="39"/>
      <c r="QRI63" s="39"/>
      <c r="QRJ63" s="39"/>
      <c r="QRK63" s="39"/>
      <c r="QRL63" s="39"/>
      <c r="QRM63" s="39"/>
      <c r="QRN63" s="39"/>
      <c r="QRO63" s="39"/>
      <c r="QRP63" s="39"/>
      <c r="QRQ63" s="39"/>
      <c r="QRR63" s="39"/>
      <c r="QRS63" s="39"/>
      <c r="QRT63" s="39"/>
      <c r="QRU63" s="39"/>
      <c r="QRV63" s="39"/>
      <c r="QRW63" s="39"/>
      <c r="QRX63" s="39"/>
      <c r="QRY63" s="39"/>
      <c r="QRZ63" s="39"/>
      <c r="QSA63" s="39"/>
      <c r="QSB63" s="39"/>
      <c r="QSC63" s="39"/>
      <c r="QSD63" s="39"/>
      <c r="QSE63" s="39"/>
      <c r="QSF63" s="39"/>
      <c r="QSG63" s="39"/>
      <c r="QSH63" s="39"/>
      <c r="QSI63" s="39"/>
      <c r="QSJ63" s="39"/>
      <c r="QSK63" s="39"/>
      <c r="QSL63" s="39"/>
      <c r="QSM63" s="39"/>
      <c r="QSN63" s="39"/>
      <c r="QSO63" s="39"/>
      <c r="QSP63" s="39"/>
      <c r="QSQ63" s="39"/>
      <c r="QSR63" s="39"/>
      <c r="QSS63" s="39"/>
      <c r="QST63" s="39"/>
      <c r="QSU63" s="39"/>
      <c r="QSV63" s="39"/>
      <c r="QSW63" s="39"/>
      <c r="QSX63" s="39"/>
      <c r="QSY63" s="39"/>
      <c r="QSZ63" s="39"/>
      <c r="QTA63" s="39"/>
      <c r="QTB63" s="39"/>
      <c r="QTC63" s="39"/>
      <c r="QTD63" s="39"/>
      <c r="QTE63" s="39"/>
      <c r="QTF63" s="39"/>
      <c r="QTG63" s="39"/>
      <c r="QTH63" s="39"/>
      <c r="QTI63" s="39"/>
      <c r="QTJ63" s="39"/>
      <c r="QTK63" s="39"/>
      <c r="QTL63" s="39"/>
      <c r="QTM63" s="39"/>
      <c r="QTN63" s="39"/>
      <c r="QTO63" s="39"/>
      <c r="QTP63" s="39"/>
      <c r="QTQ63" s="39"/>
      <c r="QTR63" s="39"/>
      <c r="QTS63" s="39"/>
      <c r="QTT63" s="39"/>
      <c r="QTU63" s="39"/>
      <c r="QTV63" s="39"/>
      <c r="QTW63" s="39"/>
      <c r="QTX63" s="39"/>
      <c r="QTY63" s="39"/>
      <c r="QTZ63" s="39"/>
      <c r="QUA63" s="39"/>
      <c r="QUB63" s="39"/>
      <c r="QUC63" s="39"/>
      <c r="QUD63" s="39"/>
      <c r="QUE63" s="39"/>
      <c r="QUF63" s="39"/>
      <c r="QUG63" s="39"/>
      <c r="QUH63" s="39"/>
      <c r="QUI63" s="39"/>
      <c r="QUJ63" s="39"/>
      <c r="QUK63" s="39"/>
      <c r="QUL63" s="39"/>
      <c r="QUM63" s="39"/>
      <c r="QUN63" s="39"/>
      <c r="QUO63" s="39"/>
      <c r="QUP63" s="39"/>
      <c r="QUQ63" s="39"/>
      <c r="QUR63" s="39"/>
      <c r="QUS63" s="39"/>
      <c r="QUT63" s="39"/>
      <c r="QUU63" s="39"/>
      <c r="QUV63" s="39"/>
      <c r="QUW63" s="39"/>
      <c r="QUX63" s="39"/>
      <c r="QUY63" s="39"/>
      <c r="QUZ63" s="39"/>
      <c r="QVA63" s="39"/>
      <c r="QVB63" s="39"/>
      <c r="QVC63" s="39"/>
      <c r="QVD63" s="39"/>
      <c r="QVE63" s="39"/>
      <c r="QVF63" s="39"/>
      <c r="QVG63" s="39"/>
      <c r="QVH63" s="39"/>
      <c r="QVI63" s="39"/>
      <c r="QVJ63" s="39"/>
      <c r="QVK63" s="39"/>
      <c r="QVL63" s="39"/>
      <c r="QVM63" s="39"/>
      <c r="QVN63" s="39"/>
      <c r="QVO63" s="39"/>
      <c r="QVP63" s="39"/>
      <c r="QVQ63" s="39"/>
      <c r="QVR63" s="39"/>
      <c r="QVS63" s="39"/>
      <c r="QVT63" s="39"/>
      <c r="QVU63" s="39"/>
      <c r="QVV63" s="39"/>
      <c r="QVW63" s="39"/>
      <c r="QVX63" s="39"/>
      <c r="QVY63" s="39"/>
      <c r="QVZ63" s="39"/>
      <c r="QWA63" s="39"/>
      <c r="QWB63" s="39"/>
      <c r="QWC63" s="39"/>
      <c r="QWD63" s="39"/>
      <c r="QWE63" s="39"/>
      <c r="QWF63" s="39"/>
      <c r="QWG63" s="39"/>
      <c r="QWH63" s="39"/>
      <c r="QWI63" s="39"/>
      <c r="QWJ63" s="39"/>
      <c r="QWK63" s="39"/>
      <c r="QWL63" s="39"/>
      <c r="QWM63" s="39"/>
      <c r="QWN63" s="39"/>
      <c r="QWO63" s="39"/>
      <c r="QWP63" s="39"/>
      <c r="QWQ63" s="39"/>
      <c r="QWR63" s="39"/>
      <c r="QWS63" s="39"/>
      <c r="QWT63" s="39"/>
      <c r="QWU63" s="39"/>
      <c r="QWV63" s="39"/>
      <c r="QWW63" s="39"/>
      <c r="QWX63" s="39"/>
      <c r="QWY63" s="39"/>
      <c r="QWZ63" s="39"/>
      <c r="QXA63" s="39"/>
      <c r="QXB63" s="39"/>
      <c r="QXC63" s="39"/>
      <c r="QXD63" s="39"/>
      <c r="QXE63" s="39"/>
      <c r="QXF63" s="39"/>
      <c r="QXG63" s="39"/>
      <c r="QXH63" s="39"/>
      <c r="QXI63" s="39"/>
      <c r="QXJ63" s="39"/>
      <c r="QXK63" s="39"/>
      <c r="QXL63" s="39"/>
      <c r="QXM63" s="39"/>
      <c r="QXN63" s="39"/>
      <c r="QXO63" s="39"/>
      <c r="QXP63" s="39"/>
      <c r="QXQ63" s="39"/>
      <c r="QXR63" s="39"/>
      <c r="QXS63" s="39"/>
      <c r="QXT63" s="39"/>
      <c r="QXU63" s="39"/>
      <c r="QXV63" s="39"/>
      <c r="QXW63" s="39"/>
      <c r="QXX63" s="39"/>
      <c r="QXY63" s="39"/>
      <c r="QXZ63" s="39"/>
      <c r="QYA63" s="39"/>
      <c r="QYB63" s="39"/>
      <c r="QYC63" s="39"/>
      <c r="QYD63" s="39"/>
      <c r="QYE63" s="39"/>
      <c r="QYF63" s="39"/>
      <c r="QYG63" s="39"/>
      <c r="QYH63" s="39"/>
      <c r="QYI63" s="39"/>
      <c r="QYJ63" s="39"/>
      <c r="QYK63" s="39"/>
      <c r="QYL63" s="39"/>
      <c r="QYM63" s="39"/>
      <c r="QYN63" s="39"/>
      <c r="QYO63" s="39"/>
      <c r="QYP63" s="39"/>
      <c r="QYQ63" s="39"/>
      <c r="QYR63" s="39"/>
      <c r="QYS63" s="39"/>
      <c r="QYT63" s="39"/>
      <c r="QYU63" s="39"/>
      <c r="QYV63" s="39"/>
      <c r="QYW63" s="39"/>
      <c r="QYX63" s="39"/>
      <c r="QYY63" s="39"/>
      <c r="QYZ63" s="39"/>
      <c r="QZA63" s="39"/>
      <c r="QZB63" s="39"/>
      <c r="QZC63" s="39"/>
      <c r="QZD63" s="39"/>
      <c r="QZE63" s="39"/>
      <c r="QZF63" s="39"/>
      <c r="QZG63" s="39"/>
      <c r="QZH63" s="39"/>
      <c r="QZI63" s="39"/>
      <c r="QZJ63" s="39"/>
      <c r="QZK63" s="39"/>
      <c r="QZL63" s="39"/>
      <c r="QZM63" s="39"/>
      <c r="QZN63" s="39"/>
      <c r="QZO63" s="39"/>
      <c r="QZP63" s="39"/>
      <c r="QZQ63" s="39"/>
      <c r="QZR63" s="39"/>
      <c r="QZS63" s="39"/>
      <c r="QZT63" s="39"/>
      <c r="QZU63" s="39"/>
      <c r="QZV63" s="39"/>
      <c r="QZW63" s="39"/>
      <c r="QZX63" s="39"/>
      <c r="QZY63" s="39"/>
      <c r="QZZ63" s="39"/>
      <c r="RAA63" s="39"/>
      <c r="RAB63" s="39"/>
      <c r="RAC63" s="39"/>
      <c r="RAD63" s="39"/>
      <c r="RAE63" s="39"/>
      <c r="RAF63" s="39"/>
      <c r="RAG63" s="39"/>
      <c r="RAH63" s="39"/>
      <c r="RAI63" s="39"/>
      <c r="RAJ63" s="39"/>
      <c r="RAK63" s="39"/>
      <c r="RAL63" s="39"/>
      <c r="RAM63" s="39"/>
      <c r="RAN63" s="39"/>
      <c r="RAO63" s="39"/>
      <c r="RAP63" s="39"/>
      <c r="RAQ63" s="39"/>
      <c r="RAR63" s="39"/>
      <c r="RAS63" s="39"/>
      <c r="RAT63" s="39"/>
      <c r="RAU63" s="39"/>
      <c r="RAV63" s="39"/>
      <c r="RAW63" s="39"/>
      <c r="RAX63" s="39"/>
      <c r="RAY63" s="39"/>
      <c r="RAZ63" s="39"/>
      <c r="RBA63" s="39"/>
      <c r="RBB63" s="39"/>
      <c r="RBC63" s="39"/>
      <c r="RBD63" s="39"/>
      <c r="RBE63" s="39"/>
      <c r="RBF63" s="39"/>
      <c r="RBG63" s="39"/>
      <c r="RBH63" s="39"/>
      <c r="RBI63" s="39"/>
      <c r="RBJ63" s="39"/>
      <c r="RBK63" s="39"/>
      <c r="RBL63" s="39"/>
      <c r="RBM63" s="39"/>
      <c r="RBN63" s="39"/>
      <c r="RBO63" s="39"/>
      <c r="RBP63" s="39"/>
      <c r="RBQ63" s="39"/>
      <c r="RBR63" s="39"/>
      <c r="RBS63" s="39"/>
      <c r="RBT63" s="39"/>
      <c r="RBU63" s="39"/>
      <c r="RBV63" s="39"/>
      <c r="RBW63" s="39"/>
      <c r="RBX63" s="39"/>
      <c r="RBY63" s="39"/>
      <c r="RBZ63" s="39"/>
      <c r="RCA63" s="39"/>
      <c r="RCB63" s="39"/>
      <c r="RCC63" s="39"/>
      <c r="RCD63" s="39"/>
      <c r="RCE63" s="39"/>
      <c r="RCF63" s="39"/>
      <c r="RCG63" s="39"/>
      <c r="RCH63" s="39"/>
      <c r="RCI63" s="39"/>
      <c r="RCJ63" s="39"/>
      <c r="RCK63" s="39"/>
      <c r="RCL63" s="39"/>
      <c r="RCM63" s="39"/>
      <c r="RCN63" s="39"/>
      <c r="RCO63" s="39"/>
      <c r="RCP63" s="39"/>
      <c r="RCQ63" s="39"/>
      <c r="RCR63" s="39"/>
      <c r="RCS63" s="39"/>
      <c r="RCT63" s="39"/>
      <c r="RCU63" s="39"/>
      <c r="RCV63" s="39"/>
      <c r="RCW63" s="39"/>
      <c r="RCX63" s="39"/>
      <c r="RCY63" s="39"/>
      <c r="RCZ63" s="39"/>
      <c r="RDA63" s="39"/>
      <c r="RDB63" s="39"/>
      <c r="RDC63" s="39"/>
      <c r="RDD63" s="39"/>
      <c r="RDE63" s="39"/>
      <c r="RDF63" s="39"/>
      <c r="RDG63" s="39"/>
      <c r="RDH63" s="39"/>
      <c r="RDI63" s="39"/>
      <c r="RDJ63" s="39"/>
      <c r="RDK63" s="39"/>
      <c r="RDL63" s="39"/>
      <c r="RDM63" s="39"/>
      <c r="RDN63" s="39"/>
      <c r="RDO63" s="39"/>
      <c r="RDP63" s="39"/>
      <c r="RDQ63" s="39"/>
      <c r="RDR63" s="39"/>
      <c r="RDS63" s="39"/>
      <c r="RDT63" s="39"/>
      <c r="RDU63" s="39"/>
      <c r="RDV63" s="39"/>
      <c r="RDW63" s="39"/>
      <c r="RDX63" s="39"/>
      <c r="RDY63" s="39"/>
      <c r="RDZ63" s="39"/>
      <c r="REA63" s="39"/>
      <c r="REB63" s="39"/>
      <c r="REC63" s="39"/>
      <c r="RED63" s="39"/>
      <c r="REE63" s="39"/>
      <c r="REF63" s="39"/>
      <c r="REG63" s="39"/>
      <c r="REH63" s="39"/>
      <c r="REI63" s="39"/>
      <c r="REJ63" s="39"/>
      <c r="REK63" s="39"/>
      <c r="REL63" s="39"/>
      <c r="REM63" s="39"/>
      <c r="REN63" s="39"/>
      <c r="REO63" s="39"/>
      <c r="REP63" s="39"/>
      <c r="REQ63" s="39"/>
      <c r="RER63" s="39"/>
      <c r="RES63" s="39"/>
      <c r="RET63" s="39"/>
      <c r="REU63" s="39"/>
      <c r="REV63" s="39"/>
      <c r="REW63" s="39"/>
      <c r="REX63" s="39"/>
      <c r="REY63" s="39"/>
      <c r="REZ63" s="39"/>
      <c r="RFA63" s="39"/>
      <c r="RFB63" s="39"/>
      <c r="RFC63" s="39"/>
      <c r="RFD63" s="39"/>
      <c r="RFE63" s="39"/>
      <c r="RFF63" s="39"/>
      <c r="RFG63" s="39"/>
      <c r="RFH63" s="39"/>
      <c r="RFI63" s="39"/>
      <c r="RFJ63" s="39"/>
      <c r="RFK63" s="39"/>
      <c r="RFL63" s="39"/>
      <c r="RFM63" s="39"/>
      <c r="RFN63" s="39"/>
      <c r="RFO63" s="39"/>
      <c r="RFP63" s="39"/>
      <c r="RFQ63" s="39"/>
      <c r="RFR63" s="39"/>
      <c r="RFS63" s="39"/>
      <c r="RFT63" s="39"/>
      <c r="RFU63" s="39"/>
      <c r="RFV63" s="39"/>
      <c r="RFW63" s="39"/>
      <c r="RFX63" s="39"/>
      <c r="RFY63" s="39"/>
      <c r="RFZ63" s="39"/>
      <c r="RGA63" s="39"/>
      <c r="RGB63" s="39"/>
      <c r="RGC63" s="39"/>
      <c r="RGD63" s="39"/>
      <c r="RGE63" s="39"/>
      <c r="RGF63" s="39"/>
      <c r="RGG63" s="39"/>
      <c r="RGH63" s="39"/>
      <c r="RGI63" s="39"/>
      <c r="RGJ63" s="39"/>
      <c r="RGK63" s="39"/>
      <c r="RGL63" s="39"/>
      <c r="RGM63" s="39"/>
      <c r="RGN63" s="39"/>
      <c r="RGO63" s="39"/>
      <c r="RGP63" s="39"/>
      <c r="RGQ63" s="39"/>
      <c r="RGR63" s="39"/>
      <c r="RGS63" s="39"/>
      <c r="RGT63" s="39"/>
      <c r="RGU63" s="39"/>
      <c r="RGV63" s="39"/>
      <c r="RGW63" s="39"/>
      <c r="RGX63" s="39"/>
      <c r="RGY63" s="39"/>
      <c r="RGZ63" s="39"/>
      <c r="RHA63" s="39"/>
      <c r="RHB63" s="39"/>
      <c r="RHC63" s="39"/>
      <c r="RHD63" s="39"/>
      <c r="RHE63" s="39"/>
      <c r="RHF63" s="39"/>
      <c r="RHG63" s="39"/>
      <c r="RHH63" s="39"/>
      <c r="RHI63" s="39"/>
      <c r="RHJ63" s="39"/>
      <c r="RHK63" s="39"/>
      <c r="RHL63" s="39"/>
      <c r="RHM63" s="39"/>
      <c r="RHN63" s="39"/>
      <c r="RHO63" s="39"/>
      <c r="RHP63" s="39"/>
      <c r="RHQ63" s="39"/>
      <c r="RHR63" s="39"/>
      <c r="RHS63" s="39"/>
      <c r="RHT63" s="39"/>
      <c r="RHU63" s="39"/>
      <c r="RHV63" s="39"/>
      <c r="RHW63" s="39"/>
      <c r="RHX63" s="39"/>
      <c r="RHY63" s="39"/>
      <c r="RHZ63" s="39"/>
      <c r="RIA63" s="39"/>
      <c r="RIB63" s="39"/>
      <c r="RIC63" s="39"/>
      <c r="RID63" s="39"/>
      <c r="RIE63" s="39"/>
      <c r="RIF63" s="39"/>
      <c r="RIG63" s="39"/>
      <c r="RIH63" s="39"/>
      <c r="RII63" s="39"/>
      <c r="RIJ63" s="39"/>
      <c r="RIK63" s="39"/>
      <c r="RIL63" s="39"/>
      <c r="RIM63" s="39"/>
      <c r="RIN63" s="39"/>
      <c r="RIO63" s="39"/>
      <c r="RIP63" s="39"/>
      <c r="RIQ63" s="39"/>
      <c r="RIR63" s="39"/>
      <c r="RIS63" s="39"/>
      <c r="RIT63" s="39"/>
      <c r="RIU63" s="39"/>
      <c r="RIV63" s="39"/>
      <c r="RIW63" s="39"/>
      <c r="RIX63" s="39"/>
      <c r="RIY63" s="39"/>
      <c r="RIZ63" s="39"/>
      <c r="RJA63" s="39"/>
      <c r="RJB63" s="39"/>
      <c r="RJC63" s="39"/>
      <c r="RJD63" s="39"/>
      <c r="RJE63" s="39"/>
      <c r="RJF63" s="39"/>
      <c r="RJG63" s="39"/>
      <c r="RJH63" s="39"/>
      <c r="RJI63" s="39"/>
      <c r="RJJ63" s="39"/>
      <c r="RJK63" s="39"/>
      <c r="RJL63" s="39"/>
      <c r="RJM63" s="39"/>
      <c r="RJN63" s="39"/>
      <c r="RJO63" s="39"/>
      <c r="RJP63" s="39"/>
      <c r="RJQ63" s="39"/>
      <c r="RJR63" s="39"/>
      <c r="RJS63" s="39"/>
      <c r="RJT63" s="39"/>
      <c r="RJU63" s="39"/>
      <c r="RJV63" s="39"/>
      <c r="RJW63" s="39"/>
      <c r="RJX63" s="39"/>
      <c r="RJY63" s="39"/>
      <c r="RJZ63" s="39"/>
      <c r="RKA63" s="39"/>
      <c r="RKB63" s="39"/>
      <c r="RKC63" s="39"/>
      <c r="RKD63" s="39"/>
      <c r="RKE63" s="39"/>
      <c r="RKF63" s="39"/>
      <c r="RKG63" s="39"/>
      <c r="RKH63" s="39"/>
      <c r="RKI63" s="39"/>
      <c r="RKJ63" s="39"/>
      <c r="RKK63" s="39"/>
      <c r="RKL63" s="39"/>
      <c r="RKM63" s="39"/>
      <c r="RKN63" s="39"/>
      <c r="RKO63" s="39"/>
      <c r="RKP63" s="39"/>
      <c r="RKQ63" s="39"/>
      <c r="RKR63" s="39"/>
      <c r="RKS63" s="39"/>
      <c r="RKT63" s="39"/>
      <c r="RKU63" s="39"/>
      <c r="RKV63" s="39"/>
      <c r="RKW63" s="39"/>
      <c r="RKX63" s="39"/>
      <c r="RKY63" s="39"/>
      <c r="RKZ63" s="39"/>
      <c r="RLA63" s="39"/>
      <c r="RLB63" s="39"/>
      <c r="RLC63" s="39"/>
      <c r="RLD63" s="39"/>
      <c r="RLE63" s="39"/>
      <c r="RLF63" s="39"/>
      <c r="RLG63" s="39"/>
      <c r="RLH63" s="39"/>
      <c r="RLI63" s="39"/>
      <c r="RLJ63" s="39"/>
      <c r="RLK63" s="39"/>
      <c r="RLL63" s="39"/>
      <c r="RLM63" s="39"/>
      <c r="RLN63" s="39"/>
      <c r="RLO63" s="39"/>
      <c r="RLP63" s="39"/>
      <c r="RLQ63" s="39"/>
      <c r="RLR63" s="39"/>
      <c r="RLS63" s="39"/>
      <c r="RLT63" s="39"/>
      <c r="RLU63" s="39"/>
      <c r="RLV63" s="39"/>
      <c r="RLW63" s="39"/>
      <c r="RLX63" s="39"/>
      <c r="RLY63" s="39"/>
      <c r="RLZ63" s="39"/>
      <c r="RMA63" s="39"/>
      <c r="RMB63" s="39"/>
      <c r="RMC63" s="39"/>
      <c r="RMD63" s="39"/>
      <c r="RME63" s="39"/>
      <c r="RMF63" s="39"/>
      <c r="RMG63" s="39"/>
      <c r="RMH63" s="39"/>
      <c r="RMI63" s="39"/>
      <c r="RMJ63" s="39"/>
      <c r="RMK63" s="39"/>
      <c r="RML63" s="39"/>
      <c r="RMM63" s="39"/>
      <c r="RMN63" s="39"/>
      <c r="RMO63" s="39"/>
      <c r="RMP63" s="39"/>
      <c r="RMQ63" s="39"/>
      <c r="RMR63" s="39"/>
      <c r="RMS63" s="39"/>
      <c r="RMT63" s="39"/>
      <c r="RMU63" s="39"/>
      <c r="RMV63" s="39"/>
      <c r="RMW63" s="39"/>
      <c r="RMX63" s="39"/>
      <c r="RMY63" s="39"/>
      <c r="RMZ63" s="39"/>
      <c r="RNA63" s="39"/>
      <c r="RNB63" s="39"/>
      <c r="RNC63" s="39"/>
      <c r="RND63" s="39"/>
      <c r="RNE63" s="39"/>
      <c r="RNF63" s="39"/>
      <c r="RNG63" s="39"/>
      <c r="RNH63" s="39"/>
      <c r="RNI63" s="39"/>
      <c r="RNJ63" s="39"/>
      <c r="RNK63" s="39"/>
      <c r="RNL63" s="39"/>
      <c r="RNM63" s="39"/>
      <c r="RNN63" s="39"/>
      <c r="RNO63" s="39"/>
      <c r="RNP63" s="39"/>
      <c r="RNQ63" s="39"/>
      <c r="RNR63" s="39"/>
      <c r="RNS63" s="39"/>
      <c r="RNT63" s="39"/>
      <c r="RNU63" s="39"/>
      <c r="RNV63" s="39"/>
      <c r="RNW63" s="39"/>
      <c r="RNX63" s="39"/>
      <c r="RNY63" s="39"/>
      <c r="RNZ63" s="39"/>
      <c r="ROA63" s="39"/>
      <c r="ROB63" s="39"/>
      <c r="ROC63" s="39"/>
      <c r="ROD63" s="39"/>
      <c r="ROE63" s="39"/>
      <c r="ROF63" s="39"/>
      <c r="ROG63" s="39"/>
      <c r="ROH63" s="39"/>
      <c r="ROI63" s="39"/>
      <c r="ROJ63" s="39"/>
      <c r="ROK63" s="39"/>
      <c r="ROL63" s="39"/>
      <c r="ROM63" s="39"/>
      <c r="RON63" s="39"/>
      <c r="ROO63" s="39"/>
      <c r="ROP63" s="39"/>
      <c r="ROQ63" s="39"/>
      <c r="ROR63" s="39"/>
      <c r="ROS63" s="39"/>
      <c r="ROT63" s="39"/>
      <c r="ROU63" s="39"/>
      <c r="ROV63" s="39"/>
      <c r="ROW63" s="39"/>
      <c r="ROX63" s="39"/>
      <c r="ROY63" s="39"/>
      <c r="ROZ63" s="39"/>
      <c r="RPA63" s="39"/>
      <c r="RPB63" s="39"/>
      <c r="RPC63" s="39"/>
      <c r="RPD63" s="39"/>
      <c r="RPE63" s="39"/>
      <c r="RPF63" s="39"/>
      <c r="RPG63" s="39"/>
      <c r="RPH63" s="39"/>
      <c r="RPI63" s="39"/>
      <c r="RPJ63" s="39"/>
      <c r="RPK63" s="39"/>
      <c r="RPL63" s="39"/>
      <c r="RPM63" s="39"/>
      <c r="RPN63" s="39"/>
      <c r="RPO63" s="39"/>
      <c r="RPP63" s="39"/>
      <c r="RPQ63" s="39"/>
      <c r="RPR63" s="39"/>
      <c r="RPS63" s="39"/>
      <c r="RPT63" s="39"/>
      <c r="RPU63" s="39"/>
      <c r="RPV63" s="39"/>
      <c r="RPW63" s="39"/>
      <c r="RPX63" s="39"/>
      <c r="RPY63" s="39"/>
      <c r="RPZ63" s="39"/>
      <c r="RQA63" s="39"/>
      <c r="RQB63" s="39"/>
      <c r="RQC63" s="39"/>
      <c r="RQD63" s="39"/>
      <c r="RQE63" s="39"/>
      <c r="RQF63" s="39"/>
      <c r="RQG63" s="39"/>
      <c r="RQH63" s="39"/>
      <c r="RQI63" s="39"/>
      <c r="RQJ63" s="39"/>
      <c r="RQK63" s="39"/>
      <c r="RQL63" s="39"/>
      <c r="RQM63" s="39"/>
      <c r="RQN63" s="39"/>
      <c r="RQO63" s="39"/>
      <c r="RQP63" s="39"/>
      <c r="RQQ63" s="39"/>
      <c r="RQR63" s="39"/>
      <c r="RQS63" s="39"/>
      <c r="RQT63" s="39"/>
      <c r="RQU63" s="39"/>
      <c r="RQV63" s="39"/>
      <c r="RQW63" s="39"/>
      <c r="RQX63" s="39"/>
      <c r="RQY63" s="39"/>
      <c r="RQZ63" s="39"/>
      <c r="RRA63" s="39"/>
      <c r="RRB63" s="39"/>
      <c r="RRC63" s="39"/>
      <c r="RRD63" s="39"/>
      <c r="RRE63" s="39"/>
      <c r="RRF63" s="39"/>
      <c r="RRG63" s="39"/>
      <c r="RRH63" s="39"/>
      <c r="RRI63" s="39"/>
      <c r="RRJ63" s="39"/>
      <c r="RRK63" s="39"/>
      <c r="RRL63" s="39"/>
      <c r="RRM63" s="39"/>
      <c r="RRN63" s="39"/>
      <c r="RRO63" s="39"/>
      <c r="RRP63" s="39"/>
      <c r="RRQ63" s="39"/>
      <c r="RRR63" s="39"/>
      <c r="RRS63" s="39"/>
      <c r="RRT63" s="39"/>
      <c r="RRU63" s="39"/>
      <c r="RRV63" s="39"/>
      <c r="RRW63" s="39"/>
      <c r="RRX63" s="39"/>
      <c r="RRY63" s="39"/>
      <c r="RRZ63" s="39"/>
      <c r="RSA63" s="39"/>
      <c r="RSB63" s="39"/>
      <c r="RSC63" s="39"/>
      <c r="RSD63" s="39"/>
      <c r="RSE63" s="39"/>
      <c r="RSF63" s="39"/>
      <c r="RSG63" s="39"/>
      <c r="RSH63" s="39"/>
      <c r="RSI63" s="39"/>
      <c r="RSJ63" s="39"/>
      <c r="RSK63" s="39"/>
      <c r="RSL63" s="39"/>
      <c r="RSM63" s="39"/>
      <c r="RSN63" s="39"/>
      <c r="RSO63" s="39"/>
      <c r="RSP63" s="39"/>
      <c r="RSQ63" s="39"/>
      <c r="RSR63" s="39"/>
      <c r="RSS63" s="39"/>
      <c r="RST63" s="39"/>
      <c r="RSU63" s="39"/>
      <c r="RSV63" s="39"/>
      <c r="RSW63" s="39"/>
      <c r="RSX63" s="39"/>
      <c r="RSY63" s="39"/>
      <c r="RSZ63" s="39"/>
      <c r="RTA63" s="39"/>
      <c r="RTB63" s="39"/>
      <c r="RTC63" s="39"/>
      <c r="RTD63" s="39"/>
      <c r="RTE63" s="39"/>
      <c r="RTF63" s="39"/>
      <c r="RTG63" s="39"/>
      <c r="RTH63" s="39"/>
      <c r="RTI63" s="39"/>
      <c r="RTJ63" s="39"/>
      <c r="RTK63" s="39"/>
      <c r="RTL63" s="39"/>
      <c r="RTM63" s="39"/>
      <c r="RTN63" s="39"/>
      <c r="RTO63" s="39"/>
      <c r="RTP63" s="39"/>
      <c r="RTQ63" s="39"/>
      <c r="RTR63" s="39"/>
      <c r="RTS63" s="39"/>
      <c r="RTT63" s="39"/>
      <c r="RTU63" s="39"/>
      <c r="RTV63" s="39"/>
      <c r="RTW63" s="39"/>
      <c r="RTX63" s="39"/>
      <c r="RTY63" s="39"/>
      <c r="RTZ63" s="39"/>
      <c r="RUA63" s="39"/>
      <c r="RUB63" s="39"/>
      <c r="RUC63" s="39"/>
      <c r="RUD63" s="39"/>
      <c r="RUE63" s="39"/>
      <c r="RUF63" s="39"/>
      <c r="RUG63" s="39"/>
      <c r="RUH63" s="39"/>
      <c r="RUI63" s="39"/>
      <c r="RUJ63" s="39"/>
      <c r="RUK63" s="39"/>
      <c r="RUL63" s="39"/>
      <c r="RUM63" s="39"/>
      <c r="RUN63" s="39"/>
      <c r="RUO63" s="39"/>
      <c r="RUP63" s="39"/>
      <c r="RUQ63" s="39"/>
      <c r="RUR63" s="39"/>
      <c r="RUS63" s="39"/>
      <c r="RUT63" s="39"/>
      <c r="RUU63" s="39"/>
      <c r="RUV63" s="39"/>
      <c r="RUW63" s="39"/>
      <c r="RUX63" s="39"/>
      <c r="RUY63" s="39"/>
      <c r="RUZ63" s="39"/>
      <c r="RVA63" s="39"/>
      <c r="RVB63" s="39"/>
      <c r="RVC63" s="39"/>
      <c r="RVD63" s="39"/>
      <c r="RVE63" s="39"/>
      <c r="RVF63" s="39"/>
      <c r="RVG63" s="39"/>
      <c r="RVH63" s="39"/>
      <c r="RVI63" s="39"/>
      <c r="RVJ63" s="39"/>
      <c r="RVK63" s="39"/>
      <c r="RVL63" s="39"/>
      <c r="RVM63" s="39"/>
      <c r="RVN63" s="39"/>
      <c r="RVO63" s="39"/>
      <c r="RVP63" s="39"/>
      <c r="RVQ63" s="39"/>
      <c r="RVR63" s="39"/>
      <c r="RVS63" s="39"/>
      <c r="RVT63" s="39"/>
      <c r="RVU63" s="39"/>
      <c r="RVV63" s="39"/>
      <c r="RVW63" s="39"/>
      <c r="RVX63" s="39"/>
      <c r="RVY63" s="39"/>
      <c r="RVZ63" s="39"/>
      <c r="RWA63" s="39"/>
      <c r="RWB63" s="39"/>
      <c r="RWC63" s="39"/>
      <c r="RWD63" s="39"/>
      <c r="RWE63" s="39"/>
      <c r="RWF63" s="39"/>
      <c r="RWG63" s="39"/>
      <c r="RWH63" s="39"/>
      <c r="RWI63" s="39"/>
      <c r="RWJ63" s="39"/>
      <c r="RWK63" s="39"/>
      <c r="RWL63" s="39"/>
      <c r="RWM63" s="39"/>
      <c r="RWN63" s="39"/>
      <c r="RWO63" s="39"/>
      <c r="RWP63" s="39"/>
      <c r="RWQ63" s="39"/>
      <c r="RWR63" s="39"/>
      <c r="RWS63" s="39"/>
      <c r="RWT63" s="39"/>
      <c r="RWU63" s="39"/>
      <c r="RWV63" s="39"/>
      <c r="RWW63" s="39"/>
      <c r="RWX63" s="39"/>
      <c r="RWY63" s="39"/>
      <c r="RWZ63" s="39"/>
      <c r="RXA63" s="39"/>
      <c r="RXB63" s="39"/>
      <c r="RXC63" s="39"/>
      <c r="RXD63" s="39"/>
      <c r="RXE63" s="39"/>
      <c r="RXF63" s="39"/>
      <c r="RXG63" s="39"/>
      <c r="RXH63" s="39"/>
      <c r="RXI63" s="39"/>
      <c r="RXJ63" s="39"/>
      <c r="RXK63" s="39"/>
      <c r="RXL63" s="39"/>
      <c r="RXM63" s="39"/>
      <c r="RXN63" s="39"/>
      <c r="RXO63" s="39"/>
      <c r="RXP63" s="39"/>
      <c r="RXQ63" s="39"/>
      <c r="RXR63" s="39"/>
      <c r="RXS63" s="39"/>
      <c r="RXT63" s="39"/>
      <c r="RXU63" s="39"/>
      <c r="RXV63" s="39"/>
      <c r="RXW63" s="39"/>
      <c r="RXX63" s="39"/>
      <c r="RXY63" s="39"/>
      <c r="RXZ63" s="39"/>
      <c r="RYA63" s="39"/>
      <c r="RYB63" s="39"/>
      <c r="RYC63" s="39"/>
      <c r="RYD63" s="39"/>
      <c r="RYE63" s="39"/>
      <c r="RYF63" s="39"/>
      <c r="RYG63" s="39"/>
      <c r="RYH63" s="39"/>
      <c r="RYI63" s="39"/>
      <c r="RYJ63" s="39"/>
      <c r="RYK63" s="39"/>
      <c r="RYL63" s="39"/>
      <c r="RYM63" s="39"/>
      <c r="RYN63" s="39"/>
      <c r="RYO63" s="39"/>
      <c r="RYP63" s="39"/>
      <c r="RYQ63" s="39"/>
      <c r="RYR63" s="39"/>
      <c r="RYS63" s="39"/>
      <c r="RYT63" s="39"/>
      <c r="RYU63" s="39"/>
      <c r="RYV63" s="39"/>
      <c r="RYW63" s="39"/>
      <c r="RYX63" s="39"/>
      <c r="RYY63" s="39"/>
      <c r="RYZ63" s="39"/>
      <c r="RZA63" s="39"/>
      <c r="RZB63" s="39"/>
      <c r="RZC63" s="39"/>
      <c r="RZD63" s="39"/>
      <c r="RZE63" s="39"/>
      <c r="RZF63" s="39"/>
      <c r="RZG63" s="39"/>
      <c r="RZH63" s="39"/>
      <c r="RZI63" s="39"/>
      <c r="RZJ63" s="39"/>
      <c r="RZK63" s="39"/>
      <c r="RZL63" s="39"/>
      <c r="RZM63" s="39"/>
      <c r="RZN63" s="39"/>
      <c r="RZO63" s="39"/>
      <c r="RZP63" s="39"/>
      <c r="RZQ63" s="39"/>
      <c r="RZR63" s="39"/>
      <c r="RZS63" s="39"/>
      <c r="RZT63" s="39"/>
      <c r="RZU63" s="39"/>
      <c r="RZV63" s="39"/>
      <c r="RZW63" s="39"/>
      <c r="RZX63" s="39"/>
      <c r="RZY63" s="39"/>
      <c r="RZZ63" s="39"/>
      <c r="SAA63" s="39"/>
      <c r="SAB63" s="39"/>
      <c r="SAC63" s="39"/>
      <c r="SAD63" s="39"/>
      <c r="SAE63" s="39"/>
      <c r="SAF63" s="39"/>
      <c r="SAG63" s="39"/>
      <c r="SAH63" s="39"/>
      <c r="SAI63" s="39"/>
      <c r="SAJ63" s="39"/>
      <c r="SAK63" s="39"/>
      <c r="SAL63" s="39"/>
      <c r="SAM63" s="39"/>
      <c r="SAN63" s="39"/>
      <c r="SAO63" s="39"/>
      <c r="SAP63" s="39"/>
      <c r="SAQ63" s="39"/>
      <c r="SAR63" s="39"/>
      <c r="SAS63" s="39"/>
      <c r="SAT63" s="39"/>
      <c r="SAU63" s="39"/>
      <c r="SAV63" s="39"/>
      <c r="SAW63" s="39"/>
      <c r="SAX63" s="39"/>
      <c r="SAY63" s="39"/>
      <c r="SAZ63" s="39"/>
      <c r="SBA63" s="39"/>
      <c r="SBB63" s="39"/>
      <c r="SBC63" s="39"/>
      <c r="SBD63" s="39"/>
      <c r="SBE63" s="39"/>
      <c r="SBF63" s="39"/>
      <c r="SBG63" s="39"/>
      <c r="SBH63" s="39"/>
      <c r="SBI63" s="39"/>
      <c r="SBJ63" s="39"/>
      <c r="SBK63" s="39"/>
      <c r="SBL63" s="39"/>
      <c r="SBM63" s="39"/>
      <c r="SBN63" s="39"/>
      <c r="SBO63" s="39"/>
      <c r="SBP63" s="39"/>
      <c r="SBQ63" s="39"/>
      <c r="SBR63" s="39"/>
      <c r="SBS63" s="39"/>
      <c r="SBT63" s="39"/>
      <c r="SBU63" s="39"/>
      <c r="SBV63" s="39"/>
      <c r="SBW63" s="39"/>
      <c r="SBX63" s="39"/>
      <c r="SBY63" s="39"/>
      <c r="SBZ63" s="39"/>
      <c r="SCA63" s="39"/>
      <c r="SCB63" s="39"/>
      <c r="SCC63" s="39"/>
      <c r="SCD63" s="39"/>
      <c r="SCE63" s="39"/>
      <c r="SCF63" s="39"/>
      <c r="SCG63" s="39"/>
      <c r="SCH63" s="39"/>
      <c r="SCI63" s="39"/>
      <c r="SCJ63" s="39"/>
      <c r="SCK63" s="39"/>
      <c r="SCL63" s="39"/>
      <c r="SCM63" s="39"/>
      <c r="SCN63" s="39"/>
      <c r="SCO63" s="39"/>
      <c r="SCP63" s="39"/>
      <c r="SCQ63" s="39"/>
      <c r="SCR63" s="39"/>
      <c r="SCS63" s="39"/>
      <c r="SCT63" s="39"/>
      <c r="SCU63" s="39"/>
      <c r="SCV63" s="39"/>
      <c r="SCW63" s="39"/>
      <c r="SCX63" s="39"/>
      <c r="SCY63" s="39"/>
      <c r="SCZ63" s="39"/>
      <c r="SDA63" s="39"/>
      <c r="SDB63" s="39"/>
      <c r="SDC63" s="39"/>
      <c r="SDD63" s="39"/>
      <c r="SDE63" s="39"/>
      <c r="SDF63" s="39"/>
      <c r="SDG63" s="39"/>
      <c r="SDH63" s="39"/>
      <c r="SDI63" s="39"/>
      <c r="SDJ63" s="39"/>
      <c r="SDK63" s="39"/>
      <c r="SDL63" s="39"/>
      <c r="SDM63" s="39"/>
      <c r="SDN63" s="39"/>
      <c r="SDO63" s="39"/>
      <c r="SDP63" s="39"/>
      <c r="SDQ63" s="39"/>
      <c r="SDR63" s="39"/>
      <c r="SDS63" s="39"/>
      <c r="SDT63" s="39"/>
      <c r="SDU63" s="39"/>
      <c r="SDV63" s="39"/>
      <c r="SDW63" s="39"/>
      <c r="SDX63" s="39"/>
      <c r="SDY63" s="39"/>
      <c r="SDZ63" s="39"/>
      <c r="SEA63" s="39"/>
      <c r="SEB63" s="39"/>
      <c r="SEC63" s="39"/>
      <c r="SED63" s="39"/>
      <c r="SEE63" s="39"/>
      <c r="SEF63" s="39"/>
      <c r="SEG63" s="39"/>
      <c r="SEH63" s="39"/>
      <c r="SEI63" s="39"/>
      <c r="SEJ63" s="39"/>
      <c r="SEK63" s="39"/>
      <c r="SEL63" s="39"/>
      <c r="SEM63" s="39"/>
      <c r="SEN63" s="39"/>
      <c r="SEO63" s="39"/>
      <c r="SEP63" s="39"/>
      <c r="SEQ63" s="39"/>
      <c r="SER63" s="39"/>
      <c r="SES63" s="39"/>
      <c r="SET63" s="39"/>
      <c r="SEU63" s="39"/>
      <c r="SEV63" s="39"/>
      <c r="SEW63" s="39"/>
      <c r="SEX63" s="39"/>
      <c r="SEY63" s="39"/>
      <c r="SEZ63" s="39"/>
      <c r="SFA63" s="39"/>
      <c r="SFB63" s="39"/>
      <c r="SFC63" s="39"/>
      <c r="SFD63" s="39"/>
      <c r="SFE63" s="39"/>
      <c r="SFF63" s="39"/>
      <c r="SFG63" s="39"/>
      <c r="SFH63" s="39"/>
      <c r="SFI63" s="39"/>
      <c r="SFJ63" s="39"/>
      <c r="SFK63" s="39"/>
      <c r="SFL63" s="39"/>
      <c r="SFM63" s="39"/>
      <c r="SFN63" s="39"/>
      <c r="SFO63" s="39"/>
      <c r="SFP63" s="39"/>
      <c r="SFQ63" s="39"/>
      <c r="SFR63" s="39"/>
      <c r="SFS63" s="39"/>
      <c r="SFT63" s="39"/>
      <c r="SFU63" s="39"/>
      <c r="SFV63" s="39"/>
      <c r="SFW63" s="39"/>
      <c r="SFX63" s="39"/>
      <c r="SFY63" s="39"/>
      <c r="SFZ63" s="39"/>
      <c r="SGA63" s="39"/>
      <c r="SGB63" s="39"/>
      <c r="SGC63" s="39"/>
      <c r="SGD63" s="39"/>
      <c r="SGE63" s="39"/>
      <c r="SGF63" s="39"/>
      <c r="SGG63" s="39"/>
      <c r="SGH63" s="39"/>
      <c r="SGI63" s="39"/>
      <c r="SGJ63" s="39"/>
      <c r="SGK63" s="39"/>
      <c r="SGL63" s="39"/>
      <c r="SGM63" s="39"/>
      <c r="SGN63" s="39"/>
      <c r="SGO63" s="39"/>
      <c r="SGP63" s="39"/>
      <c r="SGQ63" s="39"/>
      <c r="SGR63" s="39"/>
      <c r="SGS63" s="39"/>
      <c r="SGT63" s="39"/>
      <c r="SGU63" s="39"/>
      <c r="SGV63" s="39"/>
      <c r="SGW63" s="39"/>
      <c r="SGX63" s="39"/>
      <c r="SGY63" s="39"/>
      <c r="SGZ63" s="39"/>
      <c r="SHA63" s="39"/>
      <c r="SHB63" s="39"/>
      <c r="SHC63" s="39"/>
      <c r="SHD63" s="39"/>
      <c r="SHE63" s="39"/>
      <c r="SHF63" s="39"/>
      <c r="SHG63" s="39"/>
      <c r="SHH63" s="39"/>
      <c r="SHI63" s="39"/>
      <c r="SHJ63" s="39"/>
      <c r="SHK63" s="39"/>
      <c r="SHL63" s="39"/>
      <c r="SHM63" s="39"/>
      <c r="SHN63" s="39"/>
      <c r="SHO63" s="39"/>
      <c r="SHP63" s="39"/>
      <c r="SHQ63" s="39"/>
      <c r="SHR63" s="39"/>
      <c r="SHS63" s="39"/>
      <c r="SHT63" s="39"/>
      <c r="SHU63" s="39"/>
      <c r="SHV63" s="39"/>
      <c r="SHW63" s="39"/>
      <c r="SHX63" s="39"/>
      <c r="SHY63" s="39"/>
      <c r="SHZ63" s="39"/>
      <c r="SIA63" s="39"/>
      <c r="SIB63" s="39"/>
      <c r="SIC63" s="39"/>
      <c r="SID63" s="39"/>
      <c r="SIE63" s="39"/>
      <c r="SIF63" s="39"/>
      <c r="SIG63" s="39"/>
      <c r="SIH63" s="39"/>
      <c r="SII63" s="39"/>
      <c r="SIJ63" s="39"/>
      <c r="SIK63" s="39"/>
      <c r="SIL63" s="39"/>
      <c r="SIM63" s="39"/>
      <c r="SIN63" s="39"/>
      <c r="SIO63" s="39"/>
      <c r="SIP63" s="39"/>
      <c r="SIQ63" s="39"/>
      <c r="SIR63" s="39"/>
      <c r="SIS63" s="39"/>
      <c r="SIT63" s="39"/>
      <c r="SIU63" s="39"/>
      <c r="SIV63" s="39"/>
      <c r="SIW63" s="39"/>
      <c r="SIX63" s="39"/>
      <c r="SIY63" s="39"/>
      <c r="SIZ63" s="39"/>
      <c r="SJA63" s="39"/>
      <c r="SJB63" s="39"/>
      <c r="SJC63" s="39"/>
      <c r="SJD63" s="39"/>
      <c r="SJE63" s="39"/>
      <c r="SJF63" s="39"/>
      <c r="SJG63" s="39"/>
      <c r="SJH63" s="39"/>
      <c r="SJI63" s="39"/>
      <c r="SJJ63" s="39"/>
      <c r="SJK63" s="39"/>
      <c r="SJL63" s="39"/>
      <c r="SJM63" s="39"/>
      <c r="SJN63" s="39"/>
      <c r="SJO63" s="39"/>
      <c r="SJP63" s="39"/>
      <c r="SJQ63" s="39"/>
      <c r="SJR63" s="39"/>
      <c r="SJS63" s="39"/>
      <c r="SJT63" s="39"/>
      <c r="SJU63" s="39"/>
      <c r="SJV63" s="39"/>
      <c r="SJW63" s="39"/>
      <c r="SJX63" s="39"/>
      <c r="SJY63" s="39"/>
      <c r="SJZ63" s="39"/>
      <c r="SKA63" s="39"/>
      <c r="SKB63" s="39"/>
      <c r="SKC63" s="39"/>
      <c r="SKD63" s="39"/>
      <c r="SKE63" s="39"/>
      <c r="SKF63" s="39"/>
      <c r="SKG63" s="39"/>
      <c r="SKH63" s="39"/>
      <c r="SKI63" s="39"/>
      <c r="SKJ63" s="39"/>
      <c r="SKK63" s="39"/>
      <c r="SKL63" s="39"/>
      <c r="SKM63" s="39"/>
      <c r="SKN63" s="39"/>
      <c r="SKO63" s="39"/>
      <c r="SKP63" s="39"/>
      <c r="SKQ63" s="39"/>
      <c r="SKR63" s="39"/>
      <c r="SKS63" s="39"/>
      <c r="SKT63" s="39"/>
      <c r="SKU63" s="39"/>
      <c r="SKV63" s="39"/>
      <c r="SKW63" s="39"/>
      <c r="SKX63" s="39"/>
      <c r="SKY63" s="39"/>
      <c r="SKZ63" s="39"/>
      <c r="SLA63" s="39"/>
      <c r="SLB63" s="39"/>
      <c r="SLC63" s="39"/>
      <c r="SLD63" s="39"/>
      <c r="SLE63" s="39"/>
      <c r="SLF63" s="39"/>
      <c r="SLG63" s="39"/>
      <c r="SLH63" s="39"/>
      <c r="SLI63" s="39"/>
      <c r="SLJ63" s="39"/>
      <c r="SLK63" s="39"/>
      <c r="SLL63" s="39"/>
      <c r="SLM63" s="39"/>
      <c r="SLN63" s="39"/>
      <c r="SLO63" s="39"/>
      <c r="SLP63" s="39"/>
      <c r="SLQ63" s="39"/>
      <c r="SLR63" s="39"/>
      <c r="SLS63" s="39"/>
      <c r="SLT63" s="39"/>
      <c r="SLU63" s="39"/>
      <c r="SLV63" s="39"/>
      <c r="SLW63" s="39"/>
      <c r="SLX63" s="39"/>
      <c r="SLY63" s="39"/>
      <c r="SLZ63" s="39"/>
      <c r="SMA63" s="39"/>
      <c r="SMB63" s="39"/>
      <c r="SMC63" s="39"/>
      <c r="SMD63" s="39"/>
      <c r="SME63" s="39"/>
      <c r="SMF63" s="39"/>
      <c r="SMG63" s="39"/>
      <c r="SMH63" s="39"/>
      <c r="SMI63" s="39"/>
      <c r="SMJ63" s="39"/>
      <c r="SMK63" s="39"/>
      <c r="SML63" s="39"/>
      <c r="SMM63" s="39"/>
      <c r="SMN63" s="39"/>
      <c r="SMO63" s="39"/>
      <c r="SMP63" s="39"/>
      <c r="SMQ63" s="39"/>
      <c r="SMR63" s="39"/>
      <c r="SMS63" s="39"/>
      <c r="SMT63" s="39"/>
      <c r="SMU63" s="39"/>
      <c r="SMV63" s="39"/>
      <c r="SMW63" s="39"/>
      <c r="SMX63" s="39"/>
      <c r="SMY63" s="39"/>
      <c r="SMZ63" s="39"/>
      <c r="SNA63" s="39"/>
      <c r="SNB63" s="39"/>
      <c r="SNC63" s="39"/>
      <c r="SND63" s="39"/>
      <c r="SNE63" s="39"/>
      <c r="SNF63" s="39"/>
      <c r="SNG63" s="39"/>
      <c r="SNH63" s="39"/>
      <c r="SNI63" s="39"/>
      <c r="SNJ63" s="39"/>
      <c r="SNK63" s="39"/>
      <c r="SNL63" s="39"/>
      <c r="SNM63" s="39"/>
      <c r="SNN63" s="39"/>
      <c r="SNO63" s="39"/>
      <c r="SNP63" s="39"/>
      <c r="SNQ63" s="39"/>
      <c r="SNR63" s="39"/>
      <c r="SNS63" s="39"/>
      <c r="SNT63" s="39"/>
      <c r="SNU63" s="39"/>
      <c r="SNV63" s="39"/>
      <c r="SNW63" s="39"/>
      <c r="SNX63" s="39"/>
      <c r="SNY63" s="39"/>
      <c r="SNZ63" s="39"/>
      <c r="SOA63" s="39"/>
      <c r="SOB63" s="39"/>
      <c r="SOC63" s="39"/>
      <c r="SOD63" s="39"/>
      <c r="SOE63" s="39"/>
      <c r="SOF63" s="39"/>
      <c r="SOG63" s="39"/>
      <c r="SOH63" s="39"/>
      <c r="SOI63" s="39"/>
      <c r="SOJ63" s="39"/>
      <c r="SOK63" s="39"/>
      <c r="SOL63" s="39"/>
      <c r="SOM63" s="39"/>
      <c r="SON63" s="39"/>
      <c r="SOO63" s="39"/>
      <c r="SOP63" s="39"/>
      <c r="SOQ63" s="39"/>
      <c r="SOR63" s="39"/>
      <c r="SOS63" s="39"/>
      <c r="SOT63" s="39"/>
      <c r="SOU63" s="39"/>
      <c r="SOV63" s="39"/>
      <c r="SOW63" s="39"/>
      <c r="SOX63" s="39"/>
      <c r="SOY63" s="39"/>
      <c r="SOZ63" s="39"/>
      <c r="SPA63" s="39"/>
      <c r="SPB63" s="39"/>
      <c r="SPC63" s="39"/>
      <c r="SPD63" s="39"/>
      <c r="SPE63" s="39"/>
      <c r="SPF63" s="39"/>
      <c r="SPG63" s="39"/>
      <c r="SPH63" s="39"/>
      <c r="SPI63" s="39"/>
      <c r="SPJ63" s="39"/>
      <c r="SPK63" s="39"/>
      <c r="SPL63" s="39"/>
      <c r="SPM63" s="39"/>
      <c r="SPN63" s="39"/>
      <c r="SPO63" s="39"/>
      <c r="SPP63" s="39"/>
      <c r="SPQ63" s="39"/>
      <c r="SPR63" s="39"/>
      <c r="SPS63" s="39"/>
      <c r="SPT63" s="39"/>
      <c r="SPU63" s="39"/>
      <c r="SPV63" s="39"/>
      <c r="SPW63" s="39"/>
      <c r="SPX63" s="39"/>
      <c r="SPY63" s="39"/>
      <c r="SPZ63" s="39"/>
      <c r="SQA63" s="39"/>
      <c r="SQB63" s="39"/>
      <c r="SQC63" s="39"/>
      <c r="SQD63" s="39"/>
      <c r="SQE63" s="39"/>
      <c r="SQF63" s="39"/>
      <c r="SQG63" s="39"/>
      <c r="SQH63" s="39"/>
      <c r="SQI63" s="39"/>
      <c r="SQJ63" s="39"/>
      <c r="SQK63" s="39"/>
      <c r="SQL63" s="39"/>
      <c r="SQM63" s="39"/>
      <c r="SQN63" s="39"/>
      <c r="SQO63" s="39"/>
      <c r="SQP63" s="39"/>
      <c r="SQQ63" s="39"/>
      <c r="SQR63" s="39"/>
      <c r="SQS63" s="39"/>
      <c r="SQT63" s="39"/>
      <c r="SQU63" s="39"/>
      <c r="SQV63" s="39"/>
      <c r="SQW63" s="39"/>
      <c r="SQX63" s="39"/>
      <c r="SQY63" s="39"/>
      <c r="SQZ63" s="39"/>
      <c r="SRA63" s="39"/>
      <c r="SRB63" s="39"/>
      <c r="SRC63" s="39"/>
      <c r="SRD63" s="39"/>
      <c r="SRE63" s="39"/>
      <c r="SRF63" s="39"/>
      <c r="SRG63" s="39"/>
      <c r="SRH63" s="39"/>
      <c r="SRI63" s="39"/>
      <c r="SRJ63" s="39"/>
      <c r="SRK63" s="39"/>
      <c r="SRL63" s="39"/>
      <c r="SRM63" s="39"/>
      <c r="SRN63" s="39"/>
      <c r="SRO63" s="39"/>
      <c r="SRP63" s="39"/>
      <c r="SRQ63" s="39"/>
      <c r="SRR63" s="39"/>
      <c r="SRS63" s="39"/>
      <c r="SRT63" s="39"/>
      <c r="SRU63" s="39"/>
      <c r="SRV63" s="39"/>
      <c r="SRW63" s="39"/>
      <c r="SRX63" s="39"/>
      <c r="SRY63" s="39"/>
      <c r="SRZ63" s="39"/>
      <c r="SSA63" s="39"/>
      <c r="SSB63" s="39"/>
      <c r="SSC63" s="39"/>
      <c r="SSD63" s="39"/>
      <c r="SSE63" s="39"/>
      <c r="SSF63" s="39"/>
      <c r="SSG63" s="39"/>
      <c r="SSH63" s="39"/>
      <c r="SSI63" s="39"/>
      <c r="SSJ63" s="39"/>
      <c r="SSK63" s="39"/>
      <c r="SSL63" s="39"/>
      <c r="SSM63" s="39"/>
      <c r="SSN63" s="39"/>
      <c r="SSO63" s="39"/>
      <c r="SSP63" s="39"/>
      <c r="SSQ63" s="39"/>
      <c r="SSR63" s="39"/>
      <c r="SSS63" s="39"/>
      <c r="SST63" s="39"/>
      <c r="SSU63" s="39"/>
      <c r="SSV63" s="39"/>
      <c r="SSW63" s="39"/>
      <c r="SSX63" s="39"/>
      <c r="SSY63" s="39"/>
      <c r="SSZ63" s="39"/>
      <c r="STA63" s="39"/>
      <c r="STB63" s="39"/>
      <c r="STC63" s="39"/>
      <c r="STD63" s="39"/>
      <c r="STE63" s="39"/>
      <c r="STF63" s="39"/>
      <c r="STG63" s="39"/>
      <c r="STH63" s="39"/>
      <c r="STI63" s="39"/>
      <c r="STJ63" s="39"/>
      <c r="STK63" s="39"/>
      <c r="STL63" s="39"/>
      <c r="STM63" s="39"/>
      <c r="STN63" s="39"/>
      <c r="STO63" s="39"/>
      <c r="STP63" s="39"/>
      <c r="STQ63" s="39"/>
      <c r="STR63" s="39"/>
      <c r="STS63" s="39"/>
      <c r="STT63" s="39"/>
      <c r="STU63" s="39"/>
      <c r="STV63" s="39"/>
      <c r="STW63" s="39"/>
      <c r="STX63" s="39"/>
      <c r="STY63" s="39"/>
      <c r="STZ63" s="39"/>
      <c r="SUA63" s="39"/>
      <c r="SUB63" s="39"/>
      <c r="SUC63" s="39"/>
      <c r="SUD63" s="39"/>
      <c r="SUE63" s="39"/>
      <c r="SUF63" s="39"/>
      <c r="SUG63" s="39"/>
      <c r="SUH63" s="39"/>
      <c r="SUI63" s="39"/>
      <c r="SUJ63" s="39"/>
      <c r="SUK63" s="39"/>
      <c r="SUL63" s="39"/>
      <c r="SUM63" s="39"/>
      <c r="SUN63" s="39"/>
      <c r="SUO63" s="39"/>
      <c r="SUP63" s="39"/>
      <c r="SUQ63" s="39"/>
      <c r="SUR63" s="39"/>
      <c r="SUS63" s="39"/>
      <c r="SUT63" s="39"/>
      <c r="SUU63" s="39"/>
      <c r="SUV63" s="39"/>
      <c r="SUW63" s="39"/>
      <c r="SUX63" s="39"/>
      <c r="SUY63" s="39"/>
      <c r="SUZ63" s="39"/>
      <c r="SVA63" s="39"/>
      <c r="SVB63" s="39"/>
      <c r="SVC63" s="39"/>
      <c r="SVD63" s="39"/>
      <c r="SVE63" s="39"/>
      <c r="SVF63" s="39"/>
      <c r="SVG63" s="39"/>
      <c r="SVH63" s="39"/>
      <c r="SVI63" s="39"/>
      <c r="SVJ63" s="39"/>
      <c r="SVK63" s="39"/>
      <c r="SVL63" s="39"/>
      <c r="SVM63" s="39"/>
      <c r="SVN63" s="39"/>
      <c r="SVO63" s="39"/>
      <c r="SVP63" s="39"/>
      <c r="SVQ63" s="39"/>
      <c r="SVR63" s="39"/>
      <c r="SVS63" s="39"/>
      <c r="SVT63" s="39"/>
      <c r="SVU63" s="39"/>
      <c r="SVV63" s="39"/>
      <c r="SVW63" s="39"/>
      <c r="SVX63" s="39"/>
      <c r="SVY63" s="39"/>
      <c r="SVZ63" s="39"/>
      <c r="SWA63" s="39"/>
      <c r="SWB63" s="39"/>
      <c r="SWC63" s="39"/>
      <c r="SWD63" s="39"/>
      <c r="SWE63" s="39"/>
      <c r="SWF63" s="39"/>
      <c r="SWG63" s="39"/>
      <c r="SWH63" s="39"/>
      <c r="SWI63" s="39"/>
      <c r="SWJ63" s="39"/>
      <c r="SWK63" s="39"/>
      <c r="SWL63" s="39"/>
      <c r="SWM63" s="39"/>
      <c r="SWN63" s="39"/>
      <c r="SWO63" s="39"/>
      <c r="SWP63" s="39"/>
      <c r="SWQ63" s="39"/>
      <c r="SWR63" s="39"/>
      <c r="SWS63" s="39"/>
      <c r="SWT63" s="39"/>
      <c r="SWU63" s="39"/>
      <c r="SWV63" s="39"/>
      <c r="SWW63" s="39"/>
      <c r="SWX63" s="39"/>
      <c r="SWY63" s="39"/>
      <c r="SWZ63" s="39"/>
      <c r="SXA63" s="39"/>
      <c r="SXB63" s="39"/>
      <c r="SXC63" s="39"/>
      <c r="SXD63" s="39"/>
      <c r="SXE63" s="39"/>
      <c r="SXF63" s="39"/>
      <c r="SXG63" s="39"/>
      <c r="SXH63" s="39"/>
      <c r="SXI63" s="39"/>
      <c r="SXJ63" s="39"/>
      <c r="SXK63" s="39"/>
      <c r="SXL63" s="39"/>
      <c r="SXM63" s="39"/>
      <c r="SXN63" s="39"/>
      <c r="SXO63" s="39"/>
      <c r="SXP63" s="39"/>
      <c r="SXQ63" s="39"/>
      <c r="SXR63" s="39"/>
      <c r="SXS63" s="39"/>
      <c r="SXT63" s="39"/>
      <c r="SXU63" s="39"/>
      <c r="SXV63" s="39"/>
      <c r="SXW63" s="39"/>
      <c r="SXX63" s="39"/>
      <c r="SXY63" s="39"/>
      <c r="SXZ63" s="39"/>
      <c r="SYA63" s="39"/>
      <c r="SYB63" s="39"/>
      <c r="SYC63" s="39"/>
      <c r="SYD63" s="39"/>
      <c r="SYE63" s="39"/>
      <c r="SYF63" s="39"/>
      <c r="SYG63" s="39"/>
      <c r="SYH63" s="39"/>
      <c r="SYI63" s="39"/>
      <c r="SYJ63" s="39"/>
      <c r="SYK63" s="39"/>
      <c r="SYL63" s="39"/>
      <c r="SYM63" s="39"/>
      <c r="SYN63" s="39"/>
      <c r="SYO63" s="39"/>
      <c r="SYP63" s="39"/>
      <c r="SYQ63" s="39"/>
      <c r="SYR63" s="39"/>
      <c r="SYS63" s="39"/>
      <c r="SYT63" s="39"/>
      <c r="SYU63" s="39"/>
      <c r="SYV63" s="39"/>
      <c r="SYW63" s="39"/>
      <c r="SYX63" s="39"/>
      <c r="SYY63" s="39"/>
      <c r="SYZ63" s="39"/>
      <c r="SZA63" s="39"/>
      <c r="SZB63" s="39"/>
      <c r="SZC63" s="39"/>
      <c r="SZD63" s="39"/>
      <c r="SZE63" s="39"/>
      <c r="SZF63" s="39"/>
      <c r="SZG63" s="39"/>
      <c r="SZH63" s="39"/>
      <c r="SZI63" s="39"/>
      <c r="SZJ63" s="39"/>
      <c r="SZK63" s="39"/>
      <c r="SZL63" s="39"/>
      <c r="SZM63" s="39"/>
      <c r="SZN63" s="39"/>
      <c r="SZO63" s="39"/>
      <c r="SZP63" s="39"/>
      <c r="SZQ63" s="39"/>
      <c r="SZR63" s="39"/>
      <c r="SZS63" s="39"/>
      <c r="SZT63" s="39"/>
      <c r="SZU63" s="39"/>
      <c r="SZV63" s="39"/>
      <c r="SZW63" s="39"/>
      <c r="SZX63" s="39"/>
      <c r="SZY63" s="39"/>
      <c r="SZZ63" s="39"/>
      <c r="TAA63" s="39"/>
      <c r="TAB63" s="39"/>
      <c r="TAC63" s="39"/>
      <c r="TAD63" s="39"/>
      <c r="TAE63" s="39"/>
      <c r="TAF63" s="39"/>
      <c r="TAG63" s="39"/>
      <c r="TAH63" s="39"/>
      <c r="TAI63" s="39"/>
      <c r="TAJ63" s="39"/>
      <c r="TAK63" s="39"/>
      <c r="TAL63" s="39"/>
      <c r="TAM63" s="39"/>
      <c r="TAN63" s="39"/>
      <c r="TAO63" s="39"/>
      <c r="TAP63" s="39"/>
      <c r="TAQ63" s="39"/>
      <c r="TAR63" s="39"/>
      <c r="TAS63" s="39"/>
      <c r="TAT63" s="39"/>
      <c r="TAU63" s="39"/>
      <c r="TAV63" s="39"/>
      <c r="TAW63" s="39"/>
      <c r="TAX63" s="39"/>
      <c r="TAY63" s="39"/>
      <c r="TAZ63" s="39"/>
      <c r="TBA63" s="39"/>
      <c r="TBB63" s="39"/>
      <c r="TBC63" s="39"/>
      <c r="TBD63" s="39"/>
      <c r="TBE63" s="39"/>
      <c r="TBF63" s="39"/>
      <c r="TBG63" s="39"/>
      <c r="TBH63" s="39"/>
      <c r="TBI63" s="39"/>
      <c r="TBJ63" s="39"/>
      <c r="TBK63" s="39"/>
      <c r="TBL63" s="39"/>
      <c r="TBM63" s="39"/>
      <c r="TBN63" s="39"/>
      <c r="TBO63" s="39"/>
      <c r="TBP63" s="39"/>
      <c r="TBQ63" s="39"/>
      <c r="TBR63" s="39"/>
      <c r="TBS63" s="39"/>
      <c r="TBT63" s="39"/>
      <c r="TBU63" s="39"/>
      <c r="TBV63" s="39"/>
      <c r="TBW63" s="39"/>
      <c r="TBX63" s="39"/>
      <c r="TBY63" s="39"/>
      <c r="TBZ63" s="39"/>
      <c r="TCA63" s="39"/>
      <c r="TCB63" s="39"/>
      <c r="TCC63" s="39"/>
      <c r="TCD63" s="39"/>
      <c r="TCE63" s="39"/>
      <c r="TCF63" s="39"/>
      <c r="TCG63" s="39"/>
      <c r="TCH63" s="39"/>
      <c r="TCI63" s="39"/>
      <c r="TCJ63" s="39"/>
      <c r="TCK63" s="39"/>
      <c r="TCL63" s="39"/>
      <c r="TCM63" s="39"/>
      <c r="TCN63" s="39"/>
      <c r="TCO63" s="39"/>
      <c r="TCP63" s="39"/>
      <c r="TCQ63" s="39"/>
      <c r="TCR63" s="39"/>
      <c r="TCS63" s="39"/>
      <c r="TCT63" s="39"/>
      <c r="TCU63" s="39"/>
      <c r="TCV63" s="39"/>
      <c r="TCW63" s="39"/>
      <c r="TCX63" s="39"/>
      <c r="TCY63" s="39"/>
      <c r="TCZ63" s="39"/>
      <c r="TDA63" s="39"/>
      <c r="TDB63" s="39"/>
      <c r="TDC63" s="39"/>
      <c r="TDD63" s="39"/>
      <c r="TDE63" s="39"/>
      <c r="TDF63" s="39"/>
      <c r="TDG63" s="39"/>
      <c r="TDH63" s="39"/>
      <c r="TDI63" s="39"/>
      <c r="TDJ63" s="39"/>
      <c r="TDK63" s="39"/>
      <c r="TDL63" s="39"/>
      <c r="TDM63" s="39"/>
      <c r="TDN63" s="39"/>
      <c r="TDO63" s="39"/>
      <c r="TDP63" s="39"/>
      <c r="TDQ63" s="39"/>
      <c r="TDR63" s="39"/>
      <c r="TDS63" s="39"/>
      <c r="TDT63" s="39"/>
      <c r="TDU63" s="39"/>
      <c r="TDV63" s="39"/>
      <c r="TDW63" s="39"/>
      <c r="TDX63" s="39"/>
      <c r="TDY63" s="39"/>
      <c r="TDZ63" s="39"/>
      <c r="TEA63" s="39"/>
      <c r="TEB63" s="39"/>
      <c r="TEC63" s="39"/>
      <c r="TED63" s="39"/>
      <c r="TEE63" s="39"/>
      <c r="TEF63" s="39"/>
      <c r="TEG63" s="39"/>
      <c r="TEH63" s="39"/>
      <c r="TEI63" s="39"/>
      <c r="TEJ63" s="39"/>
      <c r="TEK63" s="39"/>
      <c r="TEL63" s="39"/>
      <c r="TEM63" s="39"/>
      <c r="TEN63" s="39"/>
      <c r="TEO63" s="39"/>
      <c r="TEP63" s="39"/>
      <c r="TEQ63" s="39"/>
      <c r="TER63" s="39"/>
      <c r="TES63" s="39"/>
      <c r="TET63" s="39"/>
      <c r="TEU63" s="39"/>
      <c r="TEV63" s="39"/>
      <c r="TEW63" s="39"/>
      <c r="TEX63" s="39"/>
      <c r="TEY63" s="39"/>
      <c r="TEZ63" s="39"/>
      <c r="TFA63" s="39"/>
      <c r="TFB63" s="39"/>
      <c r="TFC63" s="39"/>
      <c r="TFD63" s="39"/>
      <c r="TFE63" s="39"/>
      <c r="TFF63" s="39"/>
      <c r="TFG63" s="39"/>
      <c r="TFH63" s="39"/>
      <c r="TFI63" s="39"/>
      <c r="TFJ63" s="39"/>
      <c r="TFK63" s="39"/>
      <c r="TFL63" s="39"/>
      <c r="TFM63" s="39"/>
      <c r="TFN63" s="39"/>
      <c r="TFO63" s="39"/>
      <c r="TFP63" s="39"/>
      <c r="TFQ63" s="39"/>
      <c r="TFR63" s="39"/>
      <c r="TFS63" s="39"/>
      <c r="TFT63" s="39"/>
      <c r="TFU63" s="39"/>
      <c r="TFV63" s="39"/>
      <c r="TFW63" s="39"/>
      <c r="TFX63" s="39"/>
      <c r="TFY63" s="39"/>
      <c r="TFZ63" s="39"/>
      <c r="TGA63" s="39"/>
      <c r="TGB63" s="39"/>
      <c r="TGC63" s="39"/>
      <c r="TGD63" s="39"/>
      <c r="TGE63" s="39"/>
      <c r="TGF63" s="39"/>
      <c r="TGG63" s="39"/>
      <c r="TGH63" s="39"/>
      <c r="TGI63" s="39"/>
      <c r="TGJ63" s="39"/>
      <c r="TGK63" s="39"/>
      <c r="TGL63" s="39"/>
      <c r="TGM63" s="39"/>
      <c r="TGN63" s="39"/>
      <c r="TGO63" s="39"/>
      <c r="TGP63" s="39"/>
      <c r="TGQ63" s="39"/>
      <c r="TGR63" s="39"/>
      <c r="TGS63" s="39"/>
      <c r="TGT63" s="39"/>
      <c r="TGU63" s="39"/>
      <c r="TGV63" s="39"/>
      <c r="TGW63" s="39"/>
      <c r="TGX63" s="39"/>
      <c r="TGY63" s="39"/>
      <c r="TGZ63" s="39"/>
      <c r="THA63" s="39"/>
      <c r="THB63" s="39"/>
      <c r="THC63" s="39"/>
      <c r="THD63" s="39"/>
      <c r="THE63" s="39"/>
      <c r="THF63" s="39"/>
      <c r="THG63" s="39"/>
      <c r="THH63" s="39"/>
      <c r="THI63" s="39"/>
      <c r="THJ63" s="39"/>
      <c r="THK63" s="39"/>
      <c r="THL63" s="39"/>
      <c r="THM63" s="39"/>
      <c r="THN63" s="39"/>
      <c r="THO63" s="39"/>
      <c r="THP63" s="39"/>
      <c r="THQ63" s="39"/>
      <c r="THR63" s="39"/>
      <c r="THS63" s="39"/>
      <c r="THT63" s="39"/>
      <c r="THU63" s="39"/>
      <c r="THV63" s="39"/>
      <c r="THW63" s="39"/>
      <c r="THX63" s="39"/>
      <c r="THY63" s="39"/>
      <c r="THZ63" s="39"/>
      <c r="TIA63" s="39"/>
      <c r="TIB63" s="39"/>
      <c r="TIC63" s="39"/>
      <c r="TID63" s="39"/>
      <c r="TIE63" s="39"/>
      <c r="TIF63" s="39"/>
      <c r="TIG63" s="39"/>
      <c r="TIH63" s="39"/>
      <c r="TII63" s="39"/>
      <c r="TIJ63" s="39"/>
      <c r="TIK63" s="39"/>
      <c r="TIL63" s="39"/>
      <c r="TIM63" s="39"/>
      <c r="TIN63" s="39"/>
      <c r="TIO63" s="39"/>
      <c r="TIP63" s="39"/>
      <c r="TIQ63" s="39"/>
      <c r="TIR63" s="39"/>
      <c r="TIS63" s="39"/>
      <c r="TIT63" s="39"/>
      <c r="TIU63" s="39"/>
      <c r="TIV63" s="39"/>
      <c r="TIW63" s="39"/>
      <c r="TIX63" s="39"/>
      <c r="TIY63" s="39"/>
      <c r="TIZ63" s="39"/>
      <c r="TJA63" s="39"/>
      <c r="TJB63" s="39"/>
      <c r="TJC63" s="39"/>
      <c r="TJD63" s="39"/>
      <c r="TJE63" s="39"/>
      <c r="TJF63" s="39"/>
      <c r="TJG63" s="39"/>
      <c r="TJH63" s="39"/>
      <c r="TJI63" s="39"/>
      <c r="TJJ63" s="39"/>
      <c r="TJK63" s="39"/>
      <c r="TJL63" s="39"/>
      <c r="TJM63" s="39"/>
      <c r="TJN63" s="39"/>
      <c r="TJO63" s="39"/>
      <c r="TJP63" s="39"/>
      <c r="TJQ63" s="39"/>
      <c r="TJR63" s="39"/>
      <c r="TJS63" s="39"/>
      <c r="TJT63" s="39"/>
      <c r="TJU63" s="39"/>
      <c r="TJV63" s="39"/>
      <c r="TJW63" s="39"/>
      <c r="TJX63" s="39"/>
      <c r="TJY63" s="39"/>
      <c r="TJZ63" s="39"/>
      <c r="TKA63" s="39"/>
      <c r="TKB63" s="39"/>
      <c r="TKC63" s="39"/>
      <c r="TKD63" s="39"/>
      <c r="TKE63" s="39"/>
      <c r="TKF63" s="39"/>
      <c r="TKG63" s="39"/>
      <c r="TKH63" s="39"/>
      <c r="TKI63" s="39"/>
      <c r="TKJ63" s="39"/>
      <c r="TKK63" s="39"/>
      <c r="TKL63" s="39"/>
      <c r="TKM63" s="39"/>
      <c r="TKN63" s="39"/>
      <c r="TKO63" s="39"/>
      <c r="TKP63" s="39"/>
      <c r="TKQ63" s="39"/>
      <c r="TKR63" s="39"/>
      <c r="TKS63" s="39"/>
      <c r="TKT63" s="39"/>
      <c r="TKU63" s="39"/>
      <c r="TKV63" s="39"/>
      <c r="TKW63" s="39"/>
      <c r="TKX63" s="39"/>
      <c r="TKY63" s="39"/>
      <c r="TKZ63" s="39"/>
      <c r="TLA63" s="39"/>
      <c r="TLB63" s="39"/>
      <c r="TLC63" s="39"/>
      <c r="TLD63" s="39"/>
      <c r="TLE63" s="39"/>
      <c r="TLF63" s="39"/>
      <c r="TLG63" s="39"/>
      <c r="TLH63" s="39"/>
      <c r="TLI63" s="39"/>
      <c r="TLJ63" s="39"/>
      <c r="TLK63" s="39"/>
      <c r="TLL63" s="39"/>
      <c r="TLM63" s="39"/>
      <c r="TLN63" s="39"/>
      <c r="TLO63" s="39"/>
      <c r="TLP63" s="39"/>
      <c r="TLQ63" s="39"/>
      <c r="TLR63" s="39"/>
      <c r="TLS63" s="39"/>
      <c r="TLT63" s="39"/>
      <c r="TLU63" s="39"/>
      <c r="TLV63" s="39"/>
      <c r="TLW63" s="39"/>
      <c r="TLX63" s="39"/>
      <c r="TLY63" s="39"/>
      <c r="TLZ63" s="39"/>
      <c r="TMA63" s="39"/>
      <c r="TMB63" s="39"/>
      <c r="TMC63" s="39"/>
      <c r="TMD63" s="39"/>
      <c r="TME63" s="39"/>
      <c r="TMF63" s="39"/>
      <c r="TMG63" s="39"/>
      <c r="TMH63" s="39"/>
      <c r="TMI63" s="39"/>
      <c r="TMJ63" s="39"/>
      <c r="TMK63" s="39"/>
      <c r="TML63" s="39"/>
      <c r="TMM63" s="39"/>
      <c r="TMN63" s="39"/>
      <c r="TMO63" s="39"/>
      <c r="TMP63" s="39"/>
      <c r="TMQ63" s="39"/>
      <c r="TMR63" s="39"/>
      <c r="TMS63" s="39"/>
      <c r="TMT63" s="39"/>
      <c r="TMU63" s="39"/>
      <c r="TMV63" s="39"/>
      <c r="TMW63" s="39"/>
      <c r="TMX63" s="39"/>
      <c r="TMY63" s="39"/>
      <c r="TMZ63" s="39"/>
      <c r="TNA63" s="39"/>
      <c r="TNB63" s="39"/>
      <c r="TNC63" s="39"/>
      <c r="TND63" s="39"/>
      <c r="TNE63" s="39"/>
      <c r="TNF63" s="39"/>
      <c r="TNG63" s="39"/>
      <c r="TNH63" s="39"/>
      <c r="TNI63" s="39"/>
      <c r="TNJ63" s="39"/>
      <c r="TNK63" s="39"/>
      <c r="TNL63" s="39"/>
      <c r="TNM63" s="39"/>
      <c r="TNN63" s="39"/>
      <c r="TNO63" s="39"/>
      <c r="TNP63" s="39"/>
      <c r="TNQ63" s="39"/>
      <c r="TNR63" s="39"/>
      <c r="TNS63" s="39"/>
      <c r="TNT63" s="39"/>
      <c r="TNU63" s="39"/>
      <c r="TNV63" s="39"/>
      <c r="TNW63" s="39"/>
      <c r="TNX63" s="39"/>
      <c r="TNY63" s="39"/>
      <c r="TNZ63" s="39"/>
      <c r="TOA63" s="39"/>
      <c r="TOB63" s="39"/>
      <c r="TOC63" s="39"/>
      <c r="TOD63" s="39"/>
      <c r="TOE63" s="39"/>
      <c r="TOF63" s="39"/>
      <c r="TOG63" s="39"/>
      <c r="TOH63" s="39"/>
      <c r="TOI63" s="39"/>
      <c r="TOJ63" s="39"/>
      <c r="TOK63" s="39"/>
      <c r="TOL63" s="39"/>
      <c r="TOM63" s="39"/>
      <c r="TON63" s="39"/>
      <c r="TOO63" s="39"/>
      <c r="TOP63" s="39"/>
      <c r="TOQ63" s="39"/>
      <c r="TOR63" s="39"/>
      <c r="TOS63" s="39"/>
      <c r="TOT63" s="39"/>
      <c r="TOU63" s="39"/>
      <c r="TOV63" s="39"/>
      <c r="TOW63" s="39"/>
      <c r="TOX63" s="39"/>
      <c r="TOY63" s="39"/>
      <c r="TOZ63" s="39"/>
      <c r="TPA63" s="39"/>
      <c r="TPB63" s="39"/>
      <c r="TPC63" s="39"/>
      <c r="TPD63" s="39"/>
      <c r="TPE63" s="39"/>
      <c r="TPF63" s="39"/>
      <c r="TPG63" s="39"/>
      <c r="TPH63" s="39"/>
      <c r="TPI63" s="39"/>
      <c r="TPJ63" s="39"/>
      <c r="TPK63" s="39"/>
      <c r="TPL63" s="39"/>
      <c r="TPM63" s="39"/>
      <c r="TPN63" s="39"/>
      <c r="TPO63" s="39"/>
      <c r="TPP63" s="39"/>
      <c r="TPQ63" s="39"/>
      <c r="TPR63" s="39"/>
      <c r="TPS63" s="39"/>
      <c r="TPT63" s="39"/>
      <c r="TPU63" s="39"/>
      <c r="TPV63" s="39"/>
      <c r="TPW63" s="39"/>
      <c r="TPX63" s="39"/>
      <c r="TPY63" s="39"/>
      <c r="TPZ63" s="39"/>
      <c r="TQA63" s="39"/>
      <c r="TQB63" s="39"/>
      <c r="TQC63" s="39"/>
      <c r="TQD63" s="39"/>
      <c r="TQE63" s="39"/>
      <c r="TQF63" s="39"/>
      <c r="TQG63" s="39"/>
      <c r="TQH63" s="39"/>
      <c r="TQI63" s="39"/>
      <c r="TQJ63" s="39"/>
      <c r="TQK63" s="39"/>
      <c r="TQL63" s="39"/>
      <c r="TQM63" s="39"/>
      <c r="TQN63" s="39"/>
      <c r="TQO63" s="39"/>
      <c r="TQP63" s="39"/>
      <c r="TQQ63" s="39"/>
      <c r="TQR63" s="39"/>
      <c r="TQS63" s="39"/>
      <c r="TQT63" s="39"/>
      <c r="TQU63" s="39"/>
      <c r="TQV63" s="39"/>
      <c r="TQW63" s="39"/>
      <c r="TQX63" s="39"/>
      <c r="TQY63" s="39"/>
      <c r="TQZ63" s="39"/>
      <c r="TRA63" s="39"/>
      <c r="TRB63" s="39"/>
      <c r="TRC63" s="39"/>
      <c r="TRD63" s="39"/>
      <c r="TRE63" s="39"/>
      <c r="TRF63" s="39"/>
      <c r="TRG63" s="39"/>
      <c r="TRH63" s="39"/>
      <c r="TRI63" s="39"/>
      <c r="TRJ63" s="39"/>
      <c r="TRK63" s="39"/>
      <c r="TRL63" s="39"/>
      <c r="TRM63" s="39"/>
      <c r="TRN63" s="39"/>
      <c r="TRO63" s="39"/>
      <c r="TRP63" s="39"/>
      <c r="TRQ63" s="39"/>
      <c r="TRR63" s="39"/>
      <c r="TRS63" s="39"/>
      <c r="TRT63" s="39"/>
      <c r="TRU63" s="39"/>
      <c r="TRV63" s="39"/>
      <c r="TRW63" s="39"/>
      <c r="TRX63" s="39"/>
      <c r="TRY63" s="39"/>
      <c r="TRZ63" s="39"/>
      <c r="TSA63" s="39"/>
      <c r="TSB63" s="39"/>
      <c r="TSC63" s="39"/>
      <c r="TSD63" s="39"/>
      <c r="TSE63" s="39"/>
      <c r="TSF63" s="39"/>
      <c r="TSG63" s="39"/>
      <c r="TSH63" s="39"/>
      <c r="TSI63" s="39"/>
      <c r="TSJ63" s="39"/>
      <c r="TSK63" s="39"/>
      <c r="TSL63" s="39"/>
      <c r="TSM63" s="39"/>
      <c r="TSN63" s="39"/>
      <c r="TSO63" s="39"/>
      <c r="TSP63" s="39"/>
      <c r="TSQ63" s="39"/>
      <c r="TSR63" s="39"/>
      <c r="TSS63" s="39"/>
      <c r="TST63" s="39"/>
      <c r="TSU63" s="39"/>
      <c r="TSV63" s="39"/>
      <c r="TSW63" s="39"/>
      <c r="TSX63" s="39"/>
      <c r="TSY63" s="39"/>
      <c r="TSZ63" s="39"/>
      <c r="TTA63" s="39"/>
      <c r="TTB63" s="39"/>
      <c r="TTC63" s="39"/>
      <c r="TTD63" s="39"/>
      <c r="TTE63" s="39"/>
      <c r="TTF63" s="39"/>
      <c r="TTG63" s="39"/>
      <c r="TTH63" s="39"/>
      <c r="TTI63" s="39"/>
      <c r="TTJ63" s="39"/>
      <c r="TTK63" s="39"/>
      <c r="TTL63" s="39"/>
      <c r="TTM63" s="39"/>
      <c r="TTN63" s="39"/>
      <c r="TTO63" s="39"/>
      <c r="TTP63" s="39"/>
      <c r="TTQ63" s="39"/>
      <c r="TTR63" s="39"/>
      <c r="TTS63" s="39"/>
      <c r="TTT63" s="39"/>
      <c r="TTU63" s="39"/>
      <c r="TTV63" s="39"/>
      <c r="TTW63" s="39"/>
      <c r="TTX63" s="39"/>
      <c r="TTY63" s="39"/>
      <c r="TTZ63" s="39"/>
      <c r="TUA63" s="39"/>
      <c r="TUB63" s="39"/>
      <c r="TUC63" s="39"/>
      <c r="TUD63" s="39"/>
      <c r="TUE63" s="39"/>
      <c r="TUF63" s="39"/>
      <c r="TUG63" s="39"/>
      <c r="TUH63" s="39"/>
      <c r="TUI63" s="39"/>
      <c r="TUJ63" s="39"/>
      <c r="TUK63" s="39"/>
      <c r="TUL63" s="39"/>
      <c r="TUM63" s="39"/>
      <c r="TUN63" s="39"/>
      <c r="TUO63" s="39"/>
      <c r="TUP63" s="39"/>
      <c r="TUQ63" s="39"/>
      <c r="TUR63" s="39"/>
      <c r="TUS63" s="39"/>
      <c r="TUT63" s="39"/>
      <c r="TUU63" s="39"/>
      <c r="TUV63" s="39"/>
      <c r="TUW63" s="39"/>
      <c r="TUX63" s="39"/>
      <c r="TUY63" s="39"/>
      <c r="TUZ63" s="39"/>
      <c r="TVA63" s="39"/>
      <c r="TVB63" s="39"/>
      <c r="TVC63" s="39"/>
      <c r="TVD63" s="39"/>
      <c r="TVE63" s="39"/>
      <c r="TVF63" s="39"/>
      <c r="TVG63" s="39"/>
      <c r="TVH63" s="39"/>
      <c r="TVI63" s="39"/>
      <c r="TVJ63" s="39"/>
      <c r="TVK63" s="39"/>
      <c r="TVL63" s="39"/>
      <c r="TVM63" s="39"/>
      <c r="TVN63" s="39"/>
      <c r="TVO63" s="39"/>
      <c r="TVP63" s="39"/>
      <c r="TVQ63" s="39"/>
      <c r="TVR63" s="39"/>
      <c r="TVS63" s="39"/>
      <c r="TVT63" s="39"/>
      <c r="TVU63" s="39"/>
      <c r="TVV63" s="39"/>
      <c r="TVW63" s="39"/>
      <c r="TVX63" s="39"/>
      <c r="TVY63" s="39"/>
      <c r="TVZ63" s="39"/>
      <c r="TWA63" s="39"/>
      <c r="TWB63" s="39"/>
      <c r="TWC63" s="39"/>
      <c r="TWD63" s="39"/>
      <c r="TWE63" s="39"/>
      <c r="TWF63" s="39"/>
      <c r="TWG63" s="39"/>
      <c r="TWH63" s="39"/>
      <c r="TWI63" s="39"/>
      <c r="TWJ63" s="39"/>
      <c r="TWK63" s="39"/>
      <c r="TWL63" s="39"/>
      <c r="TWM63" s="39"/>
      <c r="TWN63" s="39"/>
      <c r="TWO63" s="39"/>
      <c r="TWP63" s="39"/>
      <c r="TWQ63" s="39"/>
      <c r="TWR63" s="39"/>
      <c r="TWS63" s="39"/>
      <c r="TWT63" s="39"/>
      <c r="TWU63" s="39"/>
      <c r="TWV63" s="39"/>
      <c r="TWW63" s="39"/>
      <c r="TWX63" s="39"/>
      <c r="TWY63" s="39"/>
      <c r="TWZ63" s="39"/>
      <c r="TXA63" s="39"/>
      <c r="TXB63" s="39"/>
      <c r="TXC63" s="39"/>
      <c r="TXD63" s="39"/>
      <c r="TXE63" s="39"/>
      <c r="TXF63" s="39"/>
      <c r="TXG63" s="39"/>
      <c r="TXH63" s="39"/>
      <c r="TXI63" s="39"/>
      <c r="TXJ63" s="39"/>
      <c r="TXK63" s="39"/>
      <c r="TXL63" s="39"/>
      <c r="TXM63" s="39"/>
      <c r="TXN63" s="39"/>
      <c r="TXO63" s="39"/>
      <c r="TXP63" s="39"/>
      <c r="TXQ63" s="39"/>
      <c r="TXR63" s="39"/>
      <c r="TXS63" s="39"/>
      <c r="TXT63" s="39"/>
      <c r="TXU63" s="39"/>
      <c r="TXV63" s="39"/>
      <c r="TXW63" s="39"/>
      <c r="TXX63" s="39"/>
      <c r="TXY63" s="39"/>
      <c r="TXZ63" s="39"/>
      <c r="TYA63" s="39"/>
      <c r="TYB63" s="39"/>
      <c r="TYC63" s="39"/>
      <c r="TYD63" s="39"/>
      <c r="TYE63" s="39"/>
      <c r="TYF63" s="39"/>
      <c r="TYG63" s="39"/>
      <c r="TYH63" s="39"/>
      <c r="TYI63" s="39"/>
      <c r="TYJ63" s="39"/>
      <c r="TYK63" s="39"/>
      <c r="TYL63" s="39"/>
      <c r="TYM63" s="39"/>
      <c r="TYN63" s="39"/>
      <c r="TYO63" s="39"/>
      <c r="TYP63" s="39"/>
      <c r="TYQ63" s="39"/>
      <c r="TYR63" s="39"/>
      <c r="TYS63" s="39"/>
      <c r="TYT63" s="39"/>
      <c r="TYU63" s="39"/>
      <c r="TYV63" s="39"/>
      <c r="TYW63" s="39"/>
      <c r="TYX63" s="39"/>
      <c r="TYY63" s="39"/>
      <c r="TYZ63" s="39"/>
      <c r="TZA63" s="39"/>
      <c r="TZB63" s="39"/>
      <c r="TZC63" s="39"/>
      <c r="TZD63" s="39"/>
      <c r="TZE63" s="39"/>
      <c r="TZF63" s="39"/>
      <c r="TZG63" s="39"/>
      <c r="TZH63" s="39"/>
      <c r="TZI63" s="39"/>
      <c r="TZJ63" s="39"/>
      <c r="TZK63" s="39"/>
      <c r="TZL63" s="39"/>
      <c r="TZM63" s="39"/>
      <c r="TZN63" s="39"/>
      <c r="TZO63" s="39"/>
      <c r="TZP63" s="39"/>
      <c r="TZQ63" s="39"/>
      <c r="TZR63" s="39"/>
      <c r="TZS63" s="39"/>
      <c r="TZT63" s="39"/>
      <c r="TZU63" s="39"/>
      <c r="TZV63" s="39"/>
      <c r="TZW63" s="39"/>
      <c r="TZX63" s="39"/>
      <c r="TZY63" s="39"/>
      <c r="TZZ63" s="39"/>
      <c r="UAA63" s="39"/>
      <c r="UAB63" s="39"/>
      <c r="UAC63" s="39"/>
      <c r="UAD63" s="39"/>
      <c r="UAE63" s="39"/>
      <c r="UAF63" s="39"/>
      <c r="UAG63" s="39"/>
      <c r="UAH63" s="39"/>
      <c r="UAI63" s="39"/>
      <c r="UAJ63" s="39"/>
      <c r="UAK63" s="39"/>
      <c r="UAL63" s="39"/>
      <c r="UAM63" s="39"/>
      <c r="UAN63" s="39"/>
      <c r="UAO63" s="39"/>
      <c r="UAP63" s="39"/>
      <c r="UAQ63" s="39"/>
      <c r="UAR63" s="39"/>
      <c r="UAS63" s="39"/>
      <c r="UAT63" s="39"/>
      <c r="UAU63" s="39"/>
      <c r="UAV63" s="39"/>
      <c r="UAW63" s="39"/>
      <c r="UAX63" s="39"/>
      <c r="UAY63" s="39"/>
      <c r="UAZ63" s="39"/>
      <c r="UBA63" s="39"/>
      <c r="UBB63" s="39"/>
      <c r="UBC63" s="39"/>
      <c r="UBD63" s="39"/>
      <c r="UBE63" s="39"/>
      <c r="UBF63" s="39"/>
      <c r="UBG63" s="39"/>
      <c r="UBH63" s="39"/>
      <c r="UBI63" s="39"/>
      <c r="UBJ63" s="39"/>
      <c r="UBK63" s="39"/>
      <c r="UBL63" s="39"/>
      <c r="UBM63" s="39"/>
      <c r="UBN63" s="39"/>
      <c r="UBO63" s="39"/>
      <c r="UBP63" s="39"/>
      <c r="UBQ63" s="39"/>
      <c r="UBR63" s="39"/>
      <c r="UBS63" s="39"/>
      <c r="UBT63" s="39"/>
      <c r="UBU63" s="39"/>
      <c r="UBV63" s="39"/>
      <c r="UBW63" s="39"/>
      <c r="UBX63" s="39"/>
      <c r="UBY63" s="39"/>
      <c r="UBZ63" s="39"/>
      <c r="UCA63" s="39"/>
      <c r="UCB63" s="39"/>
      <c r="UCC63" s="39"/>
      <c r="UCD63" s="39"/>
      <c r="UCE63" s="39"/>
      <c r="UCF63" s="39"/>
      <c r="UCG63" s="39"/>
      <c r="UCH63" s="39"/>
      <c r="UCI63" s="39"/>
      <c r="UCJ63" s="39"/>
      <c r="UCK63" s="39"/>
      <c r="UCL63" s="39"/>
      <c r="UCM63" s="39"/>
      <c r="UCN63" s="39"/>
      <c r="UCO63" s="39"/>
      <c r="UCP63" s="39"/>
      <c r="UCQ63" s="39"/>
      <c r="UCR63" s="39"/>
      <c r="UCS63" s="39"/>
      <c r="UCT63" s="39"/>
      <c r="UCU63" s="39"/>
      <c r="UCV63" s="39"/>
      <c r="UCW63" s="39"/>
      <c r="UCX63" s="39"/>
      <c r="UCY63" s="39"/>
      <c r="UCZ63" s="39"/>
      <c r="UDA63" s="39"/>
      <c r="UDB63" s="39"/>
      <c r="UDC63" s="39"/>
      <c r="UDD63" s="39"/>
      <c r="UDE63" s="39"/>
      <c r="UDF63" s="39"/>
      <c r="UDG63" s="39"/>
      <c r="UDH63" s="39"/>
      <c r="UDI63" s="39"/>
      <c r="UDJ63" s="39"/>
      <c r="UDK63" s="39"/>
      <c r="UDL63" s="39"/>
      <c r="UDM63" s="39"/>
      <c r="UDN63" s="39"/>
      <c r="UDO63" s="39"/>
      <c r="UDP63" s="39"/>
      <c r="UDQ63" s="39"/>
      <c r="UDR63" s="39"/>
      <c r="UDS63" s="39"/>
      <c r="UDT63" s="39"/>
      <c r="UDU63" s="39"/>
      <c r="UDV63" s="39"/>
      <c r="UDW63" s="39"/>
      <c r="UDX63" s="39"/>
      <c r="UDY63" s="39"/>
      <c r="UDZ63" s="39"/>
      <c r="UEA63" s="39"/>
      <c r="UEB63" s="39"/>
      <c r="UEC63" s="39"/>
      <c r="UED63" s="39"/>
      <c r="UEE63" s="39"/>
      <c r="UEF63" s="39"/>
      <c r="UEG63" s="39"/>
      <c r="UEH63" s="39"/>
      <c r="UEI63" s="39"/>
      <c r="UEJ63" s="39"/>
      <c r="UEK63" s="39"/>
      <c r="UEL63" s="39"/>
      <c r="UEM63" s="39"/>
      <c r="UEN63" s="39"/>
      <c r="UEO63" s="39"/>
      <c r="UEP63" s="39"/>
      <c r="UEQ63" s="39"/>
      <c r="UER63" s="39"/>
      <c r="UES63" s="39"/>
      <c r="UET63" s="39"/>
      <c r="UEU63" s="39"/>
      <c r="UEV63" s="39"/>
      <c r="UEW63" s="39"/>
      <c r="UEX63" s="39"/>
      <c r="UEY63" s="39"/>
      <c r="UEZ63" s="39"/>
      <c r="UFA63" s="39"/>
      <c r="UFB63" s="39"/>
      <c r="UFC63" s="39"/>
      <c r="UFD63" s="39"/>
      <c r="UFE63" s="39"/>
      <c r="UFF63" s="39"/>
      <c r="UFG63" s="39"/>
      <c r="UFH63" s="39"/>
      <c r="UFI63" s="39"/>
      <c r="UFJ63" s="39"/>
      <c r="UFK63" s="39"/>
      <c r="UFL63" s="39"/>
      <c r="UFM63" s="39"/>
      <c r="UFN63" s="39"/>
      <c r="UFO63" s="39"/>
      <c r="UFP63" s="39"/>
      <c r="UFQ63" s="39"/>
      <c r="UFR63" s="39"/>
      <c r="UFS63" s="39"/>
      <c r="UFT63" s="39"/>
      <c r="UFU63" s="39"/>
      <c r="UFV63" s="39"/>
      <c r="UFW63" s="39"/>
      <c r="UFX63" s="39"/>
      <c r="UFY63" s="39"/>
      <c r="UFZ63" s="39"/>
      <c r="UGA63" s="39"/>
      <c r="UGB63" s="39"/>
      <c r="UGC63" s="39"/>
      <c r="UGD63" s="39"/>
      <c r="UGE63" s="39"/>
      <c r="UGF63" s="39"/>
      <c r="UGG63" s="39"/>
      <c r="UGH63" s="39"/>
      <c r="UGI63" s="39"/>
      <c r="UGJ63" s="39"/>
      <c r="UGK63" s="39"/>
      <c r="UGL63" s="39"/>
      <c r="UGM63" s="39"/>
      <c r="UGN63" s="39"/>
      <c r="UGO63" s="39"/>
      <c r="UGP63" s="39"/>
      <c r="UGQ63" s="39"/>
      <c r="UGR63" s="39"/>
      <c r="UGS63" s="39"/>
      <c r="UGT63" s="39"/>
      <c r="UGU63" s="39"/>
      <c r="UGV63" s="39"/>
      <c r="UGW63" s="39"/>
      <c r="UGX63" s="39"/>
      <c r="UGY63" s="39"/>
      <c r="UGZ63" s="39"/>
      <c r="UHA63" s="39"/>
      <c r="UHB63" s="39"/>
      <c r="UHC63" s="39"/>
      <c r="UHD63" s="39"/>
      <c r="UHE63" s="39"/>
      <c r="UHF63" s="39"/>
      <c r="UHG63" s="39"/>
      <c r="UHH63" s="39"/>
      <c r="UHI63" s="39"/>
      <c r="UHJ63" s="39"/>
      <c r="UHK63" s="39"/>
      <c r="UHL63" s="39"/>
      <c r="UHM63" s="39"/>
      <c r="UHN63" s="39"/>
      <c r="UHO63" s="39"/>
      <c r="UHP63" s="39"/>
      <c r="UHQ63" s="39"/>
      <c r="UHR63" s="39"/>
      <c r="UHS63" s="39"/>
      <c r="UHT63" s="39"/>
      <c r="UHU63" s="39"/>
      <c r="UHV63" s="39"/>
      <c r="UHW63" s="39"/>
      <c r="UHX63" s="39"/>
      <c r="UHY63" s="39"/>
      <c r="UHZ63" s="39"/>
      <c r="UIA63" s="39"/>
      <c r="UIB63" s="39"/>
      <c r="UIC63" s="39"/>
      <c r="UID63" s="39"/>
      <c r="UIE63" s="39"/>
      <c r="UIF63" s="39"/>
      <c r="UIG63" s="39"/>
      <c r="UIH63" s="39"/>
      <c r="UII63" s="39"/>
      <c r="UIJ63" s="39"/>
      <c r="UIK63" s="39"/>
      <c r="UIL63" s="39"/>
      <c r="UIM63" s="39"/>
      <c r="UIN63" s="39"/>
      <c r="UIO63" s="39"/>
      <c r="UIP63" s="39"/>
      <c r="UIQ63" s="39"/>
      <c r="UIR63" s="39"/>
      <c r="UIS63" s="39"/>
      <c r="UIT63" s="39"/>
      <c r="UIU63" s="39"/>
      <c r="UIV63" s="39"/>
      <c r="UIW63" s="39"/>
      <c r="UIX63" s="39"/>
      <c r="UIY63" s="39"/>
      <c r="UIZ63" s="39"/>
      <c r="UJA63" s="39"/>
      <c r="UJB63" s="39"/>
      <c r="UJC63" s="39"/>
      <c r="UJD63" s="39"/>
      <c r="UJE63" s="39"/>
      <c r="UJF63" s="39"/>
      <c r="UJG63" s="39"/>
      <c r="UJH63" s="39"/>
      <c r="UJI63" s="39"/>
      <c r="UJJ63" s="39"/>
      <c r="UJK63" s="39"/>
      <c r="UJL63" s="39"/>
      <c r="UJM63" s="39"/>
      <c r="UJN63" s="39"/>
      <c r="UJO63" s="39"/>
      <c r="UJP63" s="39"/>
      <c r="UJQ63" s="39"/>
      <c r="UJR63" s="39"/>
      <c r="UJS63" s="39"/>
      <c r="UJT63" s="39"/>
      <c r="UJU63" s="39"/>
      <c r="UJV63" s="39"/>
      <c r="UJW63" s="39"/>
      <c r="UJX63" s="39"/>
      <c r="UJY63" s="39"/>
      <c r="UJZ63" s="39"/>
      <c r="UKA63" s="39"/>
      <c r="UKB63" s="39"/>
      <c r="UKC63" s="39"/>
      <c r="UKD63" s="39"/>
      <c r="UKE63" s="39"/>
      <c r="UKF63" s="39"/>
      <c r="UKG63" s="39"/>
      <c r="UKH63" s="39"/>
      <c r="UKI63" s="39"/>
      <c r="UKJ63" s="39"/>
      <c r="UKK63" s="39"/>
      <c r="UKL63" s="39"/>
      <c r="UKM63" s="39"/>
      <c r="UKN63" s="39"/>
      <c r="UKO63" s="39"/>
      <c r="UKP63" s="39"/>
      <c r="UKQ63" s="39"/>
      <c r="UKR63" s="39"/>
      <c r="UKS63" s="39"/>
      <c r="UKT63" s="39"/>
      <c r="UKU63" s="39"/>
      <c r="UKV63" s="39"/>
      <c r="UKW63" s="39"/>
      <c r="UKX63" s="39"/>
      <c r="UKY63" s="39"/>
      <c r="UKZ63" s="39"/>
      <c r="ULA63" s="39"/>
      <c r="ULB63" s="39"/>
      <c r="ULC63" s="39"/>
      <c r="ULD63" s="39"/>
      <c r="ULE63" s="39"/>
      <c r="ULF63" s="39"/>
      <c r="ULG63" s="39"/>
      <c r="ULH63" s="39"/>
      <c r="ULI63" s="39"/>
      <c r="ULJ63" s="39"/>
      <c r="ULK63" s="39"/>
      <c r="ULL63" s="39"/>
      <c r="ULM63" s="39"/>
      <c r="ULN63" s="39"/>
      <c r="ULO63" s="39"/>
      <c r="ULP63" s="39"/>
      <c r="ULQ63" s="39"/>
      <c r="ULR63" s="39"/>
      <c r="ULS63" s="39"/>
      <c r="ULT63" s="39"/>
      <c r="ULU63" s="39"/>
      <c r="ULV63" s="39"/>
      <c r="ULW63" s="39"/>
      <c r="ULX63" s="39"/>
      <c r="ULY63" s="39"/>
      <c r="ULZ63" s="39"/>
      <c r="UMA63" s="39"/>
      <c r="UMB63" s="39"/>
      <c r="UMC63" s="39"/>
      <c r="UMD63" s="39"/>
      <c r="UME63" s="39"/>
      <c r="UMF63" s="39"/>
      <c r="UMG63" s="39"/>
      <c r="UMH63" s="39"/>
      <c r="UMI63" s="39"/>
      <c r="UMJ63" s="39"/>
      <c r="UMK63" s="39"/>
      <c r="UML63" s="39"/>
      <c r="UMM63" s="39"/>
      <c r="UMN63" s="39"/>
      <c r="UMO63" s="39"/>
      <c r="UMP63" s="39"/>
      <c r="UMQ63" s="39"/>
      <c r="UMR63" s="39"/>
      <c r="UMS63" s="39"/>
      <c r="UMT63" s="39"/>
      <c r="UMU63" s="39"/>
      <c r="UMV63" s="39"/>
      <c r="UMW63" s="39"/>
      <c r="UMX63" s="39"/>
      <c r="UMY63" s="39"/>
      <c r="UMZ63" s="39"/>
      <c r="UNA63" s="39"/>
      <c r="UNB63" s="39"/>
      <c r="UNC63" s="39"/>
      <c r="UND63" s="39"/>
      <c r="UNE63" s="39"/>
      <c r="UNF63" s="39"/>
      <c r="UNG63" s="39"/>
      <c r="UNH63" s="39"/>
      <c r="UNI63" s="39"/>
      <c r="UNJ63" s="39"/>
      <c r="UNK63" s="39"/>
      <c r="UNL63" s="39"/>
      <c r="UNM63" s="39"/>
      <c r="UNN63" s="39"/>
      <c r="UNO63" s="39"/>
      <c r="UNP63" s="39"/>
      <c r="UNQ63" s="39"/>
      <c r="UNR63" s="39"/>
      <c r="UNS63" s="39"/>
      <c r="UNT63" s="39"/>
      <c r="UNU63" s="39"/>
      <c r="UNV63" s="39"/>
      <c r="UNW63" s="39"/>
      <c r="UNX63" s="39"/>
      <c r="UNY63" s="39"/>
      <c r="UNZ63" s="39"/>
      <c r="UOA63" s="39"/>
      <c r="UOB63" s="39"/>
      <c r="UOC63" s="39"/>
      <c r="UOD63" s="39"/>
      <c r="UOE63" s="39"/>
      <c r="UOF63" s="39"/>
      <c r="UOG63" s="39"/>
      <c r="UOH63" s="39"/>
      <c r="UOI63" s="39"/>
      <c r="UOJ63" s="39"/>
      <c r="UOK63" s="39"/>
      <c r="UOL63" s="39"/>
      <c r="UOM63" s="39"/>
      <c r="UON63" s="39"/>
      <c r="UOO63" s="39"/>
      <c r="UOP63" s="39"/>
      <c r="UOQ63" s="39"/>
      <c r="UOR63" s="39"/>
      <c r="UOS63" s="39"/>
      <c r="UOT63" s="39"/>
      <c r="UOU63" s="39"/>
      <c r="UOV63" s="39"/>
      <c r="UOW63" s="39"/>
      <c r="UOX63" s="39"/>
      <c r="UOY63" s="39"/>
      <c r="UOZ63" s="39"/>
      <c r="UPA63" s="39"/>
      <c r="UPB63" s="39"/>
      <c r="UPC63" s="39"/>
      <c r="UPD63" s="39"/>
      <c r="UPE63" s="39"/>
      <c r="UPF63" s="39"/>
      <c r="UPG63" s="39"/>
      <c r="UPH63" s="39"/>
      <c r="UPI63" s="39"/>
      <c r="UPJ63" s="39"/>
      <c r="UPK63" s="39"/>
      <c r="UPL63" s="39"/>
      <c r="UPM63" s="39"/>
      <c r="UPN63" s="39"/>
      <c r="UPO63" s="39"/>
      <c r="UPP63" s="39"/>
      <c r="UPQ63" s="39"/>
      <c r="UPR63" s="39"/>
      <c r="UPS63" s="39"/>
      <c r="UPT63" s="39"/>
      <c r="UPU63" s="39"/>
      <c r="UPV63" s="39"/>
      <c r="UPW63" s="39"/>
      <c r="UPX63" s="39"/>
      <c r="UPY63" s="39"/>
      <c r="UPZ63" s="39"/>
      <c r="UQA63" s="39"/>
      <c r="UQB63" s="39"/>
      <c r="UQC63" s="39"/>
      <c r="UQD63" s="39"/>
      <c r="UQE63" s="39"/>
      <c r="UQF63" s="39"/>
      <c r="UQG63" s="39"/>
      <c r="UQH63" s="39"/>
      <c r="UQI63" s="39"/>
      <c r="UQJ63" s="39"/>
      <c r="UQK63" s="39"/>
      <c r="UQL63" s="39"/>
      <c r="UQM63" s="39"/>
      <c r="UQN63" s="39"/>
      <c r="UQO63" s="39"/>
      <c r="UQP63" s="39"/>
      <c r="UQQ63" s="39"/>
      <c r="UQR63" s="39"/>
      <c r="UQS63" s="39"/>
      <c r="UQT63" s="39"/>
      <c r="UQU63" s="39"/>
      <c r="UQV63" s="39"/>
      <c r="UQW63" s="39"/>
      <c r="UQX63" s="39"/>
      <c r="UQY63" s="39"/>
      <c r="UQZ63" s="39"/>
      <c r="URA63" s="39"/>
      <c r="URB63" s="39"/>
      <c r="URC63" s="39"/>
      <c r="URD63" s="39"/>
      <c r="URE63" s="39"/>
      <c r="URF63" s="39"/>
      <c r="URG63" s="39"/>
      <c r="URH63" s="39"/>
      <c r="URI63" s="39"/>
      <c r="URJ63" s="39"/>
      <c r="URK63" s="39"/>
      <c r="URL63" s="39"/>
      <c r="URM63" s="39"/>
      <c r="URN63" s="39"/>
      <c r="URO63" s="39"/>
      <c r="URP63" s="39"/>
      <c r="URQ63" s="39"/>
      <c r="URR63" s="39"/>
      <c r="URS63" s="39"/>
      <c r="URT63" s="39"/>
      <c r="URU63" s="39"/>
      <c r="URV63" s="39"/>
      <c r="URW63" s="39"/>
      <c r="URX63" s="39"/>
      <c r="URY63" s="39"/>
      <c r="URZ63" s="39"/>
      <c r="USA63" s="39"/>
      <c r="USB63" s="39"/>
      <c r="USC63" s="39"/>
      <c r="USD63" s="39"/>
      <c r="USE63" s="39"/>
      <c r="USF63" s="39"/>
      <c r="USG63" s="39"/>
      <c r="USH63" s="39"/>
      <c r="USI63" s="39"/>
      <c r="USJ63" s="39"/>
      <c r="USK63" s="39"/>
      <c r="USL63" s="39"/>
      <c r="USM63" s="39"/>
      <c r="USN63" s="39"/>
      <c r="USO63" s="39"/>
      <c r="USP63" s="39"/>
      <c r="USQ63" s="39"/>
      <c r="USR63" s="39"/>
      <c r="USS63" s="39"/>
      <c r="UST63" s="39"/>
      <c r="USU63" s="39"/>
      <c r="USV63" s="39"/>
      <c r="USW63" s="39"/>
      <c r="USX63" s="39"/>
      <c r="USY63" s="39"/>
      <c r="USZ63" s="39"/>
      <c r="UTA63" s="39"/>
      <c r="UTB63" s="39"/>
      <c r="UTC63" s="39"/>
      <c r="UTD63" s="39"/>
      <c r="UTE63" s="39"/>
      <c r="UTF63" s="39"/>
      <c r="UTG63" s="39"/>
      <c r="UTH63" s="39"/>
      <c r="UTI63" s="39"/>
      <c r="UTJ63" s="39"/>
      <c r="UTK63" s="39"/>
      <c r="UTL63" s="39"/>
      <c r="UTM63" s="39"/>
      <c r="UTN63" s="39"/>
      <c r="UTO63" s="39"/>
      <c r="UTP63" s="39"/>
      <c r="UTQ63" s="39"/>
      <c r="UTR63" s="39"/>
      <c r="UTS63" s="39"/>
      <c r="UTT63" s="39"/>
      <c r="UTU63" s="39"/>
      <c r="UTV63" s="39"/>
      <c r="UTW63" s="39"/>
      <c r="UTX63" s="39"/>
      <c r="UTY63" s="39"/>
      <c r="UTZ63" s="39"/>
      <c r="UUA63" s="39"/>
      <c r="UUB63" s="39"/>
      <c r="UUC63" s="39"/>
      <c r="UUD63" s="39"/>
      <c r="UUE63" s="39"/>
      <c r="UUF63" s="39"/>
      <c r="UUG63" s="39"/>
      <c r="UUH63" s="39"/>
      <c r="UUI63" s="39"/>
      <c r="UUJ63" s="39"/>
      <c r="UUK63" s="39"/>
      <c r="UUL63" s="39"/>
      <c r="UUM63" s="39"/>
      <c r="UUN63" s="39"/>
      <c r="UUO63" s="39"/>
      <c r="UUP63" s="39"/>
      <c r="UUQ63" s="39"/>
      <c r="UUR63" s="39"/>
      <c r="UUS63" s="39"/>
      <c r="UUT63" s="39"/>
      <c r="UUU63" s="39"/>
      <c r="UUV63" s="39"/>
      <c r="UUW63" s="39"/>
      <c r="UUX63" s="39"/>
      <c r="UUY63" s="39"/>
      <c r="UUZ63" s="39"/>
      <c r="UVA63" s="39"/>
      <c r="UVB63" s="39"/>
      <c r="UVC63" s="39"/>
      <c r="UVD63" s="39"/>
      <c r="UVE63" s="39"/>
      <c r="UVF63" s="39"/>
      <c r="UVG63" s="39"/>
      <c r="UVH63" s="39"/>
      <c r="UVI63" s="39"/>
      <c r="UVJ63" s="39"/>
      <c r="UVK63" s="39"/>
      <c r="UVL63" s="39"/>
      <c r="UVM63" s="39"/>
      <c r="UVN63" s="39"/>
      <c r="UVO63" s="39"/>
      <c r="UVP63" s="39"/>
      <c r="UVQ63" s="39"/>
      <c r="UVR63" s="39"/>
      <c r="UVS63" s="39"/>
      <c r="UVT63" s="39"/>
      <c r="UVU63" s="39"/>
      <c r="UVV63" s="39"/>
      <c r="UVW63" s="39"/>
      <c r="UVX63" s="39"/>
      <c r="UVY63" s="39"/>
      <c r="UVZ63" s="39"/>
      <c r="UWA63" s="39"/>
      <c r="UWB63" s="39"/>
      <c r="UWC63" s="39"/>
      <c r="UWD63" s="39"/>
      <c r="UWE63" s="39"/>
      <c r="UWF63" s="39"/>
      <c r="UWG63" s="39"/>
      <c r="UWH63" s="39"/>
      <c r="UWI63" s="39"/>
      <c r="UWJ63" s="39"/>
      <c r="UWK63" s="39"/>
      <c r="UWL63" s="39"/>
      <c r="UWM63" s="39"/>
      <c r="UWN63" s="39"/>
      <c r="UWO63" s="39"/>
      <c r="UWP63" s="39"/>
      <c r="UWQ63" s="39"/>
      <c r="UWR63" s="39"/>
      <c r="UWS63" s="39"/>
      <c r="UWT63" s="39"/>
      <c r="UWU63" s="39"/>
      <c r="UWV63" s="39"/>
      <c r="UWW63" s="39"/>
      <c r="UWX63" s="39"/>
      <c r="UWY63" s="39"/>
      <c r="UWZ63" s="39"/>
      <c r="UXA63" s="39"/>
      <c r="UXB63" s="39"/>
      <c r="UXC63" s="39"/>
      <c r="UXD63" s="39"/>
      <c r="UXE63" s="39"/>
      <c r="UXF63" s="39"/>
      <c r="UXG63" s="39"/>
      <c r="UXH63" s="39"/>
      <c r="UXI63" s="39"/>
      <c r="UXJ63" s="39"/>
      <c r="UXK63" s="39"/>
      <c r="UXL63" s="39"/>
      <c r="UXM63" s="39"/>
      <c r="UXN63" s="39"/>
      <c r="UXO63" s="39"/>
      <c r="UXP63" s="39"/>
      <c r="UXQ63" s="39"/>
      <c r="UXR63" s="39"/>
      <c r="UXS63" s="39"/>
      <c r="UXT63" s="39"/>
      <c r="UXU63" s="39"/>
      <c r="UXV63" s="39"/>
      <c r="UXW63" s="39"/>
      <c r="UXX63" s="39"/>
      <c r="UXY63" s="39"/>
      <c r="UXZ63" s="39"/>
      <c r="UYA63" s="39"/>
      <c r="UYB63" s="39"/>
      <c r="UYC63" s="39"/>
      <c r="UYD63" s="39"/>
      <c r="UYE63" s="39"/>
      <c r="UYF63" s="39"/>
      <c r="UYG63" s="39"/>
      <c r="UYH63" s="39"/>
      <c r="UYI63" s="39"/>
      <c r="UYJ63" s="39"/>
      <c r="UYK63" s="39"/>
      <c r="UYL63" s="39"/>
      <c r="UYM63" s="39"/>
      <c r="UYN63" s="39"/>
      <c r="UYO63" s="39"/>
      <c r="UYP63" s="39"/>
      <c r="UYQ63" s="39"/>
      <c r="UYR63" s="39"/>
      <c r="UYS63" s="39"/>
      <c r="UYT63" s="39"/>
      <c r="UYU63" s="39"/>
      <c r="UYV63" s="39"/>
      <c r="UYW63" s="39"/>
      <c r="UYX63" s="39"/>
      <c r="UYY63" s="39"/>
      <c r="UYZ63" s="39"/>
      <c r="UZA63" s="39"/>
      <c r="UZB63" s="39"/>
      <c r="UZC63" s="39"/>
      <c r="UZD63" s="39"/>
      <c r="UZE63" s="39"/>
      <c r="UZF63" s="39"/>
      <c r="UZG63" s="39"/>
      <c r="UZH63" s="39"/>
      <c r="UZI63" s="39"/>
      <c r="UZJ63" s="39"/>
      <c r="UZK63" s="39"/>
      <c r="UZL63" s="39"/>
      <c r="UZM63" s="39"/>
      <c r="UZN63" s="39"/>
      <c r="UZO63" s="39"/>
      <c r="UZP63" s="39"/>
      <c r="UZQ63" s="39"/>
      <c r="UZR63" s="39"/>
      <c r="UZS63" s="39"/>
      <c r="UZT63" s="39"/>
      <c r="UZU63" s="39"/>
      <c r="UZV63" s="39"/>
      <c r="UZW63" s="39"/>
      <c r="UZX63" s="39"/>
      <c r="UZY63" s="39"/>
      <c r="UZZ63" s="39"/>
      <c r="VAA63" s="39"/>
      <c r="VAB63" s="39"/>
      <c r="VAC63" s="39"/>
      <c r="VAD63" s="39"/>
      <c r="VAE63" s="39"/>
      <c r="VAF63" s="39"/>
      <c r="VAG63" s="39"/>
      <c r="VAH63" s="39"/>
      <c r="VAI63" s="39"/>
      <c r="VAJ63" s="39"/>
      <c r="VAK63" s="39"/>
      <c r="VAL63" s="39"/>
      <c r="VAM63" s="39"/>
      <c r="VAN63" s="39"/>
      <c r="VAO63" s="39"/>
      <c r="VAP63" s="39"/>
      <c r="VAQ63" s="39"/>
      <c r="VAR63" s="39"/>
      <c r="VAS63" s="39"/>
      <c r="VAT63" s="39"/>
      <c r="VAU63" s="39"/>
      <c r="VAV63" s="39"/>
      <c r="VAW63" s="39"/>
      <c r="VAX63" s="39"/>
      <c r="VAY63" s="39"/>
      <c r="VAZ63" s="39"/>
      <c r="VBA63" s="39"/>
      <c r="VBB63" s="39"/>
      <c r="VBC63" s="39"/>
      <c r="VBD63" s="39"/>
      <c r="VBE63" s="39"/>
      <c r="VBF63" s="39"/>
      <c r="VBG63" s="39"/>
      <c r="VBH63" s="39"/>
      <c r="VBI63" s="39"/>
      <c r="VBJ63" s="39"/>
      <c r="VBK63" s="39"/>
      <c r="VBL63" s="39"/>
      <c r="VBM63" s="39"/>
      <c r="VBN63" s="39"/>
      <c r="VBO63" s="39"/>
      <c r="VBP63" s="39"/>
      <c r="VBQ63" s="39"/>
      <c r="VBR63" s="39"/>
      <c r="VBS63" s="39"/>
      <c r="VBT63" s="39"/>
      <c r="VBU63" s="39"/>
      <c r="VBV63" s="39"/>
      <c r="VBW63" s="39"/>
      <c r="VBX63" s="39"/>
      <c r="VBY63" s="39"/>
      <c r="VBZ63" s="39"/>
      <c r="VCA63" s="39"/>
      <c r="VCB63" s="39"/>
      <c r="VCC63" s="39"/>
      <c r="VCD63" s="39"/>
      <c r="VCE63" s="39"/>
      <c r="VCF63" s="39"/>
      <c r="VCG63" s="39"/>
      <c r="VCH63" s="39"/>
      <c r="VCI63" s="39"/>
      <c r="VCJ63" s="39"/>
      <c r="VCK63" s="39"/>
      <c r="VCL63" s="39"/>
      <c r="VCM63" s="39"/>
      <c r="VCN63" s="39"/>
      <c r="VCO63" s="39"/>
      <c r="VCP63" s="39"/>
      <c r="VCQ63" s="39"/>
      <c r="VCR63" s="39"/>
      <c r="VCS63" s="39"/>
      <c r="VCT63" s="39"/>
      <c r="VCU63" s="39"/>
      <c r="VCV63" s="39"/>
      <c r="VCW63" s="39"/>
      <c r="VCX63" s="39"/>
      <c r="VCY63" s="39"/>
      <c r="VCZ63" s="39"/>
      <c r="VDA63" s="39"/>
      <c r="VDB63" s="39"/>
      <c r="VDC63" s="39"/>
      <c r="VDD63" s="39"/>
      <c r="VDE63" s="39"/>
      <c r="VDF63" s="39"/>
      <c r="VDG63" s="39"/>
      <c r="VDH63" s="39"/>
      <c r="VDI63" s="39"/>
      <c r="VDJ63" s="39"/>
      <c r="VDK63" s="39"/>
      <c r="VDL63" s="39"/>
      <c r="VDM63" s="39"/>
      <c r="VDN63" s="39"/>
      <c r="VDO63" s="39"/>
      <c r="VDP63" s="39"/>
      <c r="VDQ63" s="39"/>
      <c r="VDR63" s="39"/>
      <c r="VDS63" s="39"/>
      <c r="VDT63" s="39"/>
      <c r="VDU63" s="39"/>
      <c r="VDV63" s="39"/>
      <c r="VDW63" s="39"/>
      <c r="VDX63" s="39"/>
      <c r="VDY63" s="39"/>
      <c r="VDZ63" s="39"/>
      <c r="VEA63" s="39"/>
      <c r="VEB63" s="39"/>
      <c r="VEC63" s="39"/>
      <c r="VED63" s="39"/>
      <c r="VEE63" s="39"/>
      <c r="VEF63" s="39"/>
      <c r="VEG63" s="39"/>
      <c r="VEH63" s="39"/>
      <c r="VEI63" s="39"/>
      <c r="VEJ63" s="39"/>
      <c r="VEK63" s="39"/>
      <c r="VEL63" s="39"/>
      <c r="VEM63" s="39"/>
      <c r="VEN63" s="39"/>
      <c r="VEO63" s="39"/>
      <c r="VEP63" s="39"/>
      <c r="VEQ63" s="39"/>
      <c r="VER63" s="39"/>
      <c r="VES63" s="39"/>
      <c r="VET63" s="39"/>
      <c r="VEU63" s="39"/>
      <c r="VEV63" s="39"/>
      <c r="VEW63" s="39"/>
      <c r="VEX63" s="39"/>
      <c r="VEY63" s="39"/>
      <c r="VEZ63" s="39"/>
      <c r="VFA63" s="39"/>
      <c r="VFB63" s="39"/>
      <c r="VFC63" s="39"/>
      <c r="VFD63" s="39"/>
      <c r="VFE63" s="39"/>
      <c r="VFF63" s="39"/>
      <c r="VFG63" s="39"/>
      <c r="VFH63" s="39"/>
      <c r="VFI63" s="39"/>
      <c r="VFJ63" s="39"/>
      <c r="VFK63" s="39"/>
      <c r="VFL63" s="39"/>
      <c r="VFM63" s="39"/>
      <c r="VFN63" s="39"/>
      <c r="VFO63" s="39"/>
      <c r="VFP63" s="39"/>
      <c r="VFQ63" s="39"/>
      <c r="VFR63" s="39"/>
      <c r="VFS63" s="39"/>
      <c r="VFT63" s="39"/>
      <c r="VFU63" s="39"/>
      <c r="VFV63" s="39"/>
      <c r="VFW63" s="39"/>
      <c r="VFX63" s="39"/>
      <c r="VFY63" s="39"/>
      <c r="VFZ63" s="39"/>
      <c r="VGA63" s="39"/>
      <c r="VGB63" s="39"/>
      <c r="VGC63" s="39"/>
      <c r="VGD63" s="39"/>
      <c r="VGE63" s="39"/>
      <c r="VGF63" s="39"/>
      <c r="VGG63" s="39"/>
      <c r="VGH63" s="39"/>
      <c r="VGI63" s="39"/>
      <c r="VGJ63" s="39"/>
      <c r="VGK63" s="39"/>
      <c r="VGL63" s="39"/>
      <c r="VGM63" s="39"/>
      <c r="VGN63" s="39"/>
      <c r="VGO63" s="39"/>
      <c r="VGP63" s="39"/>
      <c r="VGQ63" s="39"/>
      <c r="VGR63" s="39"/>
      <c r="VGS63" s="39"/>
      <c r="VGT63" s="39"/>
      <c r="VGU63" s="39"/>
      <c r="VGV63" s="39"/>
      <c r="VGW63" s="39"/>
      <c r="VGX63" s="39"/>
      <c r="VGY63" s="39"/>
      <c r="VGZ63" s="39"/>
      <c r="VHA63" s="39"/>
      <c r="VHB63" s="39"/>
      <c r="VHC63" s="39"/>
      <c r="VHD63" s="39"/>
      <c r="VHE63" s="39"/>
      <c r="VHF63" s="39"/>
      <c r="VHG63" s="39"/>
      <c r="VHH63" s="39"/>
      <c r="VHI63" s="39"/>
      <c r="VHJ63" s="39"/>
      <c r="VHK63" s="39"/>
      <c r="VHL63" s="39"/>
      <c r="VHM63" s="39"/>
      <c r="VHN63" s="39"/>
      <c r="VHO63" s="39"/>
      <c r="VHP63" s="39"/>
      <c r="VHQ63" s="39"/>
      <c r="VHR63" s="39"/>
      <c r="VHS63" s="39"/>
      <c r="VHT63" s="39"/>
      <c r="VHU63" s="39"/>
      <c r="VHV63" s="39"/>
      <c r="VHW63" s="39"/>
      <c r="VHX63" s="39"/>
      <c r="VHY63" s="39"/>
      <c r="VHZ63" s="39"/>
      <c r="VIA63" s="39"/>
      <c r="VIB63" s="39"/>
      <c r="VIC63" s="39"/>
      <c r="VID63" s="39"/>
      <c r="VIE63" s="39"/>
      <c r="VIF63" s="39"/>
      <c r="VIG63" s="39"/>
      <c r="VIH63" s="39"/>
      <c r="VII63" s="39"/>
      <c r="VIJ63" s="39"/>
      <c r="VIK63" s="39"/>
      <c r="VIL63" s="39"/>
      <c r="VIM63" s="39"/>
      <c r="VIN63" s="39"/>
      <c r="VIO63" s="39"/>
      <c r="VIP63" s="39"/>
      <c r="VIQ63" s="39"/>
      <c r="VIR63" s="39"/>
      <c r="VIS63" s="39"/>
      <c r="VIT63" s="39"/>
      <c r="VIU63" s="39"/>
      <c r="VIV63" s="39"/>
      <c r="VIW63" s="39"/>
      <c r="VIX63" s="39"/>
      <c r="VIY63" s="39"/>
      <c r="VIZ63" s="39"/>
      <c r="VJA63" s="39"/>
      <c r="VJB63" s="39"/>
      <c r="VJC63" s="39"/>
      <c r="VJD63" s="39"/>
      <c r="VJE63" s="39"/>
      <c r="VJF63" s="39"/>
      <c r="VJG63" s="39"/>
      <c r="VJH63" s="39"/>
      <c r="VJI63" s="39"/>
      <c r="VJJ63" s="39"/>
      <c r="VJK63" s="39"/>
      <c r="VJL63" s="39"/>
      <c r="VJM63" s="39"/>
      <c r="VJN63" s="39"/>
      <c r="VJO63" s="39"/>
      <c r="VJP63" s="39"/>
      <c r="VJQ63" s="39"/>
      <c r="VJR63" s="39"/>
      <c r="VJS63" s="39"/>
      <c r="VJT63" s="39"/>
      <c r="VJU63" s="39"/>
      <c r="VJV63" s="39"/>
      <c r="VJW63" s="39"/>
      <c r="VJX63" s="39"/>
      <c r="VJY63" s="39"/>
      <c r="VJZ63" s="39"/>
      <c r="VKA63" s="39"/>
      <c r="VKB63" s="39"/>
      <c r="VKC63" s="39"/>
      <c r="VKD63" s="39"/>
      <c r="VKE63" s="39"/>
      <c r="VKF63" s="39"/>
      <c r="VKG63" s="39"/>
      <c r="VKH63" s="39"/>
      <c r="VKI63" s="39"/>
      <c r="VKJ63" s="39"/>
      <c r="VKK63" s="39"/>
      <c r="VKL63" s="39"/>
      <c r="VKM63" s="39"/>
      <c r="VKN63" s="39"/>
      <c r="VKO63" s="39"/>
      <c r="VKP63" s="39"/>
      <c r="VKQ63" s="39"/>
      <c r="VKR63" s="39"/>
      <c r="VKS63" s="39"/>
      <c r="VKT63" s="39"/>
      <c r="VKU63" s="39"/>
      <c r="VKV63" s="39"/>
      <c r="VKW63" s="39"/>
      <c r="VKX63" s="39"/>
      <c r="VKY63" s="39"/>
      <c r="VKZ63" s="39"/>
      <c r="VLA63" s="39"/>
      <c r="VLB63" s="39"/>
      <c r="VLC63" s="39"/>
      <c r="VLD63" s="39"/>
      <c r="VLE63" s="39"/>
      <c r="VLF63" s="39"/>
      <c r="VLG63" s="39"/>
      <c r="VLH63" s="39"/>
      <c r="VLI63" s="39"/>
      <c r="VLJ63" s="39"/>
      <c r="VLK63" s="39"/>
      <c r="VLL63" s="39"/>
      <c r="VLM63" s="39"/>
      <c r="VLN63" s="39"/>
      <c r="VLO63" s="39"/>
      <c r="VLP63" s="39"/>
      <c r="VLQ63" s="39"/>
      <c r="VLR63" s="39"/>
      <c r="VLS63" s="39"/>
      <c r="VLT63" s="39"/>
      <c r="VLU63" s="39"/>
      <c r="VLV63" s="39"/>
      <c r="VLW63" s="39"/>
      <c r="VLX63" s="39"/>
      <c r="VLY63" s="39"/>
      <c r="VLZ63" s="39"/>
      <c r="VMA63" s="39"/>
      <c r="VMB63" s="39"/>
      <c r="VMC63" s="39"/>
      <c r="VMD63" s="39"/>
      <c r="VME63" s="39"/>
      <c r="VMF63" s="39"/>
      <c r="VMG63" s="39"/>
      <c r="VMH63" s="39"/>
      <c r="VMI63" s="39"/>
      <c r="VMJ63" s="39"/>
      <c r="VMK63" s="39"/>
      <c r="VML63" s="39"/>
      <c r="VMM63" s="39"/>
      <c r="VMN63" s="39"/>
      <c r="VMO63" s="39"/>
      <c r="VMP63" s="39"/>
      <c r="VMQ63" s="39"/>
      <c r="VMR63" s="39"/>
      <c r="VMS63" s="39"/>
      <c r="VMT63" s="39"/>
      <c r="VMU63" s="39"/>
      <c r="VMV63" s="39"/>
      <c r="VMW63" s="39"/>
      <c r="VMX63" s="39"/>
      <c r="VMY63" s="39"/>
      <c r="VMZ63" s="39"/>
      <c r="VNA63" s="39"/>
      <c r="VNB63" s="39"/>
      <c r="VNC63" s="39"/>
      <c r="VND63" s="39"/>
      <c r="VNE63" s="39"/>
      <c r="VNF63" s="39"/>
      <c r="VNG63" s="39"/>
      <c r="VNH63" s="39"/>
      <c r="VNI63" s="39"/>
      <c r="VNJ63" s="39"/>
      <c r="VNK63" s="39"/>
      <c r="VNL63" s="39"/>
      <c r="VNM63" s="39"/>
      <c r="VNN63" s="39"/>
      <c r="VNO63" s="39"/>
      <c r="VNP63" s="39"/>
      <c r="VNQ63" s="39"/>
      <c r="VNR63" s="39"/>
      <c r="VNS63" s="39"/>
      <c r="VNT63" s="39"/>
      <c r="VNU63" s="39"/>
      <c r="VNV63" s="39"/>
      <c r="VNW63" s="39"/>
      <c r="VNX63" s="39"/>
      <c r="VNY63" s="39"/>
      <c r="VNZ63" s="39"/>
      <c r="VOA63" s="39"/>
      <c r="VOB63" s="39"/>
      <c r="VOC63" s="39"/>
      <c r="VOD63" s="39"/>
      <c r="VOE63" s="39"/>
      <c r="VOF63" s="39"/>
      <c r="VOG63" s="39"/>
      <c r="VOH63" s="39"/>
      <c r="VOI63" s="39"/>
      <c r="VOJ63" s="39"/>
      <c r="VOK63" s="39"/>
      <c r="VOL63" s="39"/>
      <c r="VOM63" s="39"/>
      <c r="VON63" s="39"/>
      <c r="VOO63" s="39"/>
      <c r="VOP63" s="39"/>
      <c r="VOQ63" s="39"/>
      <c r="VOR63" s="39"/>
      <c r="VOS63" s="39"/>
      <c r="VOT63" s="39"/>
      <c r="VOU63" s="39"/>
      <c r="VOV63" s="39"/>
      <c r="VOW63" s="39"/>
      <c r="VOX63" s="39"/>
      <c r="VOY63" s="39"/>
      <c r="VOZ63" s="39"/>
      <c r="VPA63" s="39"/>
      <c r="VPB63" s="39"/>
      <c r="VPC63" s="39"/>
      <c r="VPD63" s="39"/>
      <c r="VPE63" s="39"/>
      <c r="VPF63" s="39"/>
      <c r="VPG63" s="39"/>
      <c r="VPH63" s="39"/>
      <c r="VPI63" s="39"/>
      <c r="VPJ63" s="39"/>
      <c r="VPK63" s="39"/>
      <c r="VPL63" s="39"/>
      <c r="VPM63" s="39"/>
      <c r="VPN63" s="39"/>
      <c r="VPO63" s="39"/>
      <c r="VPP63" s="39"/>
      <c r="VPQ63" s="39"/>
      <c r="VPR63" s="39"/>
      <c r="VPS63" s="39"/>
      <c r="VPT63" s="39"/>
      <c r="VPU63" s="39"/>
      <c r="VPV63" s="39"/>
      <c r="VPW63" s="39"/>
      <c r="VPX63" s="39"/>
      <c r="VPY63" s="39"/>
      <c r="VPZ63" s="39"/>
      <c r="VQA63" s="39"/>
      <c r="VQB63" s="39"/>
      <c r="VQC63" s="39"/>
      <c r="VQD63" s="39"/>
      <c r="VQE63" s="39"/>
      <c r="VQF63" s="39"/>
      <c r="VQG63" s="39"/>
      <c r="VQH63" s="39"/>
      <c r="VQI63" s="39"/>
      <c r="VQJ63" s="39"/>
      <c r="VQK63" s="39"/>
      <c r="VQL63" s="39"/>
      <c r="VQM63" s="39"/>
      <c r="VQN63" s="39"/>
      <c r="VQO63" s="39"/>
      <c r="VQP63" s="39"/>
      <c r="VQQ63" s="39"/>
      <c r="VQR63" s="39"/>
      <c r="VQS63" s="39"/>
      <c r="VQT63" s="39"/>
      <c r="VQU63" s="39"/>
      <c r="VQV63" s="39"/>
      <c r="VQW63" s="39"/>
      <c r="VQX63" s="39"/>
      <c r="VQY63" s="39"/>
      <c r="VQZ63" s="39"/>
      <c r="VRA63" s="39"/>
      <c r="VRB63" s="39"/>
      <c r="VRC63" s="39"/>
      <c r="VRD63" s="39"/>
      <c r="VRE63" s="39"/>
      <c r="VRF63" s="39"/>
      <c r="VRG63" s="39"/>
      <c r="VRH63" s="39"/>
      <c r="VRI63" s="39"/>
      <c r="VRJ63" s="39"/>
      <c r="VRK63" s="39"/>
      <c r="VRL63" s="39"/>
      <c r="VRM63" s="39"/>
      <c r="VRN63" s="39"/>
      <c r="VRO63" s="39"/>
      <c r="VRP63" s="39"/>
      <c r="VRQ63" s="39"/>
      <c r="VRR63" s="39"/>
      <c r="VRS63" s="39"/>
      <c r="VRT63" s="39"/>
      <c r="VRU63" s="39"/>
      <c r="VRV63" s="39"/>
      <c r="VRW63" s="39"/>
      <c r="VRX63" s="39"/>
      <c r="VRY63" s="39"/>
      <c r="VRZ63" s="39"/>
      <c r="VSA63" s="39"/>
      <c r="VSB63" s="39"/>
      <c r="VSC63" s="39"/>
      <c r="VSD63" s="39"/>
      <c r="VSE63" s="39"/>
      <c r="VSF63" s="39"/>
      <c r="VSG63" s="39"/>
      <c r="VSH63" s="39"/>
      <c r="VSI63" s="39"/>
      <c r="VSJ63" s="39"/>
      <c r="VSK63" s="39"/>
      <c r="VSL63" s="39"/>
      <c r="VSM63" s="39"/>
      <c r="VSN63" s="39"/>
      <c r="VSO63" s="39"/>
      <c r="VSP63" s="39"/>
      <c r="VSQ63" s="39"/>
      <c r="VSR63" s="39"/>
      <c r="VSS63" s="39"/>
      <c r="VST63" s="39"/>
      <c r="VSU63" s="39"/>
      <c r="VSV63" s="39"/>
      <c r="VSW63" s="39"/>
      <c r="VSX63" s="39"/>
      <c r="VSY63" s="39"/>
      <c r="VSZ63" s="39"/>
      <c r="VTA63" s="39"/>
      <c r="VTB63" s="39"/>
      <c r="VTC63" s="39"/>
      <c r="VTD63" s="39"/>
      <c r="VTE63" s="39"/>
      <c r="VTF63" s="39"/>
      <c r="VTG63" s="39"/>
      <c r="VTH63" s="39"/>
      <c r="VTI63" s="39"/>
      <c r="VTJ63" s="39"/>
      <c r="VTK63" s="39"/>
      <c r="VTL63" s="39"/>
      <c r="VTM63" s="39"/>
      <c r="VTN63" s="39"/>
      <c r="VTO63" s="39"/>
      <c r="VTP63" s="39"/>
      <c r="VTQ63" s="39"/>
      <c r="VTR63" s="39"/>
      <c r="VTS63" s="39"/>
      <c r="VTT63" s="39"/>
      <c r="VTU63" s="39"/>
      <c r="VTV63" s="39"/>
      <c r="VTW63" s="39"/>
      <c r="VTX63" s="39"/>
      <c r="VTY63" s="39"/>
      <c r="VTZ63" s="39"/>
      <c r="VUA63" s="39"/>
      <c r="VUB63" s="39"/>
      <c r="VUC63" s="39"/>
      <c r="VUD63" s="39"/>
      <c r="VUE63" s="39"/>
      <c r="VUF63" s="39"/>
      <c r="VUG63" s="39"/>
      <c r="VUH63" s="39"/>
      <c r="VUI63" s="39"/>
      <c r="VUJ63" s="39"/>
      <c r="VUK63" s="39"/>
      <c r="VUL63" s="39"/>
      <c r="VUM63" s="39"/>
      <c r="VUN63" s="39"/>
      <c r="VUO63" s="39"/>
      <c r="VUP63" s="39"/>
      <c r="VUQ63" s="39"/>
      <c r="VUR63" s="39"/>
      <c r="VUS63" s="39"/>
      <c r="VUT63" s="39"/>
      <c r="VUU63" s="39"/>
      <c r="VUV63" s="39"/>
      <c r="VUW63" s="39"/>
      <c r="VUX63" s="39"/>
      <c r="VUY63" s="39"/>
      <c r="VUZ63" s="39"/>
      <c r="VVA63" s="39"/>
      <c r="VVB63" s="39"/>
      <c r="VVC63" s="39"/>
      <c r="VVD63" s="39"/>
      <c r="VVE63" s="39"/>
      <c r="VVF63" s="39"/>
      <c r="VVG63" s="39"/>
      <c r="VVH63" s="39"/>
      <c r="VVI63" s="39"/>
      <c r="VVJ63" s="39"/>
      <c r="VVK63" s="39"/>
      <c r="VVL63" s="39"/>
      <c r="VVM63" s="39"/>
      <c r="VVN63" s="39"/>
      <c r="VVO63" s="39"/>
      <c r="VVP63" s="39"/>
      <c r="VVQ63" s="39"/>
      <c r="VVR63" s="39"/>
      <c r="VVS63" s="39"/>
      <c r="VVT63" s="39"/>
      <c r="VVU63" s="39"/>
      <c r="VVV63" s="39"/>
      <c r="VVW63" s="39"/>
      <c r="VVX63" s="39"/>
      <c r="VVY63" s="39"/>
      <c r="VVZ63" s="39"/>
      <c r="VWA63" s="39"/>
      <c r="VWB63" s="39"/>
      <c r="VWC63" s="39"/>
      <c r="VWD63" s="39"/>
      <c r="VWE63" s="39"/>
      <c r="VWF63" s="39"/>
      <c r="VWG63" s="39"/>
      <c r="VWH63" s="39"/>
      <c r="VWI63" s="39"/>
      <c r="VWJ63" s="39"/>
      <c r="VWK63" s="39"/>
      <c r="VWL63" s="39"/>
      <c r="VWM63" s="39"/>
      <c r="VWN63" s="39"/>
      <c r="VWO63" s="39"/>
      <c r="VWP63" s="39"/>
      <c r="VWQ63" s="39"/>
      <c r="VWR63" s="39"/>
      <c r="VWS63" s="39"/>
      <c r="VWT63" s="39"/>
      <c r="VWU63" s="39"/>
      <c r="VWV63" s="39"/>
      <c r="VWW63" s="39"/>
      <c r="VWX63" s="39"/>
      <c r="VWY63" s="39"/>
      <c r="VWZ63" s="39"/>
      <c r="VXA63" s="39"/>
      <c r="VXB63" s="39"/>
      <c r="VXC63" s="39"/>
      <c r="VXD63" s="39"/>
      <c r="VXE63" s="39"/>
      <c r="VXF63" s="39"/>
      <c r="VXG63" s="39"/>
      <c r="VXH63" s="39"/>
      <c r="VXI63" s="39"/>
      <c r="VXJ63" s="39"/>
      <c r="VXK63" s="39"/>
      <c r="VXL63" s="39"/>
      <c r="VXM63" s="39"/>
      <c r="VXN63" s="39"/>
      <c r="VXO63" s="39"/>
      <c r="VXP63" s="39"/>
      <c r="VXQ63" s="39"/>
      <c r="VXR63" s="39"/>
      <c r="VXS63" s="39"/>
      <c r="VXT63" s="39"/>
      <c r="VXU63" s="39"/>
      <c r="VXV63" s="39"/>
      <c r="VXW63" s="39"/>
      <c r="VXX63" s="39"/>
      <c r="VXY63" s="39"/>
      <c r="VXZ63" s="39"/>
      <c r="VYA63" s="39"/>
      <c r="VYB63" s="39"/>
      <c r="VYC63" s="39"/>
      <c r="VYD63" s="39"/>
      <c r="VYE63" s="39"/>
      <c r="VYF63" s="39"/>
      <c r="VYG63" s="39"/>
      <c r="VYH63" s="39"/>
      <c r="VYI63" s="39"/>
      <c r="VYJ63" s="39"/>
      <c r="VYK63" s="39"/>
      <c r="VYL63" s="39"/>
      <c r="VYM63" s="39"/>
      <c r="VYN63" s="39"/>
      <c r="VYO63" s="39"/>
      <c r="VYP63" s="39"/>
      <c r="VYQ63" s="39"/>
      <c r="VYR63" s="39"/>
      <c r="VYS63" s="39"/>
      <c r="VYT63" s="39"/>
      <c r="VYU63" s="39"/>
      <c r="VYV63" s="39"/>
      <c r="VYW63" s="39"/>
      <c r="VYX63" s="39"/>
      <c r="VYY63" s="39"/>
      <c r="VYZ63" s="39"/>
      <c r="VZA63" s="39"/>
      <c r="VZB63" s="39"/>
      <c r="VZC63" s="39"/>
      <c r="VZD63" s="39"/>
      <c r="VZE63" s="39"/>
      <c r="VZF63" s="39"/>
      <c r="VZG63" s="39"/>
      <c r="VZH63" s="39"/>
      <c r="VZI63" s="39"/>
      <c r="VZJ63" s="39"/>
      <c r="VZK63" s="39"/>
      <c r="VZL63" s="39"/>
      <c r="VZM63" s="39"/>
      <c r="VZN63" s="39"/>
      <c r="VZO63" s="39"/>
      <c r="VZP63" s="39"/>
      <c r="VZQ63" s="39"/>
      <c r="VZR63" s="39"/>
      <c r="VZS63" s="39"/>
      <c r="VZT63" s="39"/>
      <c r="VZU63" s="39"/>
      <c r="VZV63" s="39"/>
      <c r="VZW63" s="39"/>
      <c r="VZX63" s="39"/>
      <c r="VZY63" s="39"/>
      <c r="VZZ63" s="39"/>
      <c r="WAA63" s="39"/>
      <c r="WAB63" s="39"/>
      <c r="WAC63" s="39"/>
      <c r="WAD63" s="39"/>
      <c r="WAE63" s="39"/>
      <c r="WAF63" s="39"/>
      <c r="WAG63" s="39"/>
      <c r="WAH63" s="39"/>
      <c r="WAI63" s="39"/>
      <c r="WAJ63" s="39"/>
      <c r="WAK63" s="39"/>
      <c r="WAL63" s="39"/>
      <c r="WAM63" s="39"/>
      <c r="WAN63" s="39"/>
      <c r="WAO63" s="39"/>
      <c r="WAP63" s="39"/>
      <c r="WAQ63" s="39"/>
      <c r="WAR63" s="39"/>
      <c r="WAS63" s="39"/>
      <c r="WAT63" s="39"/>
      <c r="WAU63" s="39"/>
      <c r="WAV63" s="39"/>
      <c r="WAW63" s="39"/>
      <c r="WAX63" s="39"/>
      <c r="WAY63" s="39"/>
      <c r="WAZ63" s="39"/>
      <c r="WBA63" s="39"/>
      <c r="WBB63" s="39"/>
      <c r="WBC63" s="39"/>
      <c r="WBD63" s="39"/>
      <c r="WBE63" s="39"/>
      <c r="WBF63" s="39"/>
      <c r="WBG63" s="39"/>
      <c r="WBH63" s="39"/>
      <c r="WBI63" s="39"/>
      <c r="WBJ63" s="39"/>
      <c r="WBK63" s="39"/>
      <c r="WBL63" s="39"/>
      <c r="WBM63" s="39"/>
      <c r="WBN63" s="39"/>
      <c r="WBO63" s="39"/>
      <c r="WBP63" s="39"/>
      <c r="WBQ63" s="39"/>
      <c r="WBR63" s="39"/>
      <c r="WBS63" s="39"/>
      <c r="WBT63" s="39"/>
      <c r="WBU63" s="39"/>
      <c r="WBV63" s="39"/>
      <c r="WBW63" s="39"/>
      <c r="WBX63" s="39"/>
      <c r="WBY63" s="39"/>
      <c r="WBZ63" s="39"/>
      <c r="WCA63" s="39"/>
      <c r="WCB63" s="39"/>
      <c r="WCC63" s="39"/>
      <c r="WCD63" s="39"/>
      <c r="WCE63" s="39"/>
      <c r="WCF63" s="39"/>
      <c r="WCG63" s="39"/>
      <c r="WCH63" s="39"/>
      <c r="WCI63" s="39"/>
      <c r="WCJ63" s="39"/>
      <c r="WCK63" s="39"/>
      <c r="WCL63" s="39"/>
      <c r="WCM63" s="39"/>
      <c r="WCN63" s="39"/>
      <c r="WCO63" s="39"/>
      <c r="WCP63" s="39"/>
      <c r="WCQ63" s="39"/>
      <c r="WCR63" s="39"/>
      <c r="WCS63" s="39"/>
      <c r="WCT63" s="39"/>
      <c r="WCU63" s="39"/>
      <c r="WCV63" s="39"/>
      <c r="WCW63" s="39"/>
      <c r="WCX63" s="39"/>
      <c r="WCY63" s="39"/>
      <c r="WCZ63" s="39"/>
      <c r="WDA63" s="39"/>
      <c r="WDB63" s="39"/>
      <c r="WDC63" s="39"/>
      <c r="WDD63" s="39"/>
      <c r="WDE63" s="39"/>
      <c r="WDF63" s="39"/>
      <c r="WDG63" s="39"/>
      <c r="WDH63" s="39"/>
      <c r="WDI63" s="39"/>
      <c r="WDJ63" s="39"/>
      <c r="WDK63" s="39"/>
      <c r="WDL63" s="39"/>
      <c r="WDM63" s="39"/>
      <c r="WDN63" s="39"/>
      <c r="WDO63" s="39"/>
      <c r="WDP63" s="39"/>
      <c r="WDQ63" s="39"/>
      <c r="WDR63" s="39"/>
      <c r="WDS63" s="39"/>
      <c r="WDT63" s="39"/>
      <c r="WDU63" s="39"/>
      <c r="WDV63" s="39"/>
      <c r="WDW63" s="39"/>
      <c r="WDX63" s="39"/>
      <c r="WDY63" s="39"/>
      <c r="WDZ63" s="39"/>
      <c r="WEA63" s="39"/>
      <c r="WEB63" s="39"/>
      <c r="WEC63" s="39"/>
      <c r="WED63" s="39"/>
      <c r="WEE63" s="39"/>
      <c r="WEF63" s="39"/>
      <c r="WEG63" s="39"/>
      <c r="WEH63" s="39"/>
      <c r="WEI63" s="39"/>
      <c r="WEJ63" s="39"/>
      <c r="WEK63" s="39"/>
      <c r="WEL63" s="39"/>
      <c r="WEM63" s="39"/>
      <c r="WEN63" s="39"/>
      <c r="WEO63" s="39"/>
      <c r="WEP63" s="39"/>
      <c r="WEQ63" s="39"/>
      <c r="WER63" s="39"/>
      <c r="WES63" s="39"/>
      <c r="WET63" s="39"/>
      <c r="WEU63" s="39"/>
      <c r="WEV63" s="39"/>
      <c r="WEW63" s="39"/>
      <c r="WEX63" s="39"/>
      <c r="WEY63" s="39"/>
      <c r="WEZ63" s="39"/>
      <c r="WFA63" s="39"/>
      <c r="WFB63" s="39"/>
      <c r="WFC63" s="39"/>
      <c r="WFD63" s="39"/>
      <c r="WFE63" s="39"/>
      <c r="WFF63" s="39"/>
      <c r="WFG63" s="39"/>
      <c r="WFH63" s="39"/>
      <c r="WFI63" s="39"/>
      <c r="WFJ63" s="39"/>
      <c r="WFK63" s="39"/>
      <c r="WFL63" s="39"/>
      <c r="WFM63" s="39"/>
      <c r="WFN63" s="39"/>
      <c r="WFO63" s="39"/>
      <c r="WFP63" s="39"/>
      <c r="WFQ63" s="39"/>
      <c r="WFR63" s="39"/>
      <c r="WFS63" s="39"/>
      <c r="WFT63" s="39"/>
      <c r="WFU63" s="39"/>
      <c r="WFV63" s="39"/>
      <c r="WFW63" s="39"/>
      <c r="WFX63" s="39"/>
      <c r="WFY63" s="39"/>
      <c r="WFZ63" s="39"/>
      <c r="WGA63" s="39"/>
      <c r="WGB63" s="39"/>
      <c r="WGC63" s="39"/>
      <c r="WGD63" s="39"/>
      <c r="WGE63" s="39"/>
      <c r="WGF63" s="39"/>
      <c r="WGG63" s="39"/>
      <c r="WGH63" s="39"/>
      <c r="WGI63" s="39"/>
      <c r="WGJ63" s="39"/>
      <c r="WGK63" s="39"/>
      <c r="WGL63" s="39"/>
      <c r="WGM63" s="39"/>
      <c r="WGN63" s="39"/>
      <c r="WGO63" s="39"/>
      <c r="WGP63" s="39"/>
      <c r="WGQ63" s="39"/>
      <c r="WGR63" s="39"/>
      <c r="WGS63" s="39"/>
      <c r="WGT63" s="39"/>
      <c r="WGU63" s="39"/>
      <c r="WGV63" s="39"/>
      <c r="WGW63" s="39"/>
      <c r="WGX63" s="39"/>
      <c r="WGY63" s="39"/>
      <c r="WGZ63" s="39"/>
      <c r="WHA63" s="39"/>
      <c r="WHB63" s="39"/>
      <c r="WHC63" s="39"/>
      <c r="WHD63" s="39"/>
      <c r="WHE63" s="39"/>
      <c r="WHF63" s="39"/>
      <c r="WHG63" s="39"/>
      <c r="WHH63" s="39"/>
      <c r="WHI63" s="39"/>
      <c r="WHJ63" s="39"/>
      <c r="WHK63" s="39"/>
      <c r="WHL63" s="39"/>
      <c r="WHM63" s="39"/>
      <c r="WHN63" s="39"/>
      <c r="WHO63" s="39"/>
      <c r="WHP63" s="39"/>
      <c r="WHQ63" s="39"/>
      <c r="WHR63" s="39"/>
      <c r="WHS63" s="39"/>
      <c r="WHT63" s="39"/>
      <c r="WHU63" s="39"/>
      <c r="WHV63" s="39"/>
      <c r="WHW63" s="39"/>
      <c r="WHX63" s="39"/>
      <c r="WHY63" s="39"/>
      <c r="WHZ63" s="39"/>
      <c r="WIA63" s="39"/>
      <c r="WIB63" s="39"/>
      <c r="WIC63" s="39"/>
      <c r="WID63" s="39"/>
      <c r="WIE63" s="39"/>
      <c r="WIF63" s="39"/>
      <c r="WIG63" s="39"/>
      <c r="WIH63" s="39"/>
      <c r="WII63" s="39"/>
      <c r="WIJ63" s="39"/>
      <c r="WIK63" s="39"/>
      <c r="WIL63" s="39"/>
      <c r="WIM63" s="39"/>
      <c r="WIN63" s="39"/>
      <c r="WIO63" s="39"/>
      <c r="WIP63" s="39"/>
      <c r="WIQ63" s="39"/>
      <c r="WIR63" s="39"/>
      <c r="WIS63" s="39"/>
      <c r="WIT63" s="39"/>
      <c r="WIU63" s="39"/>
      <c r="WIV63" s="39"/>
      <c r="WIW63" s="39"/>
      <c r="WIX63" s="39"/>
      <c r="WIY63" s="39"/>
      <c r="WIZ63" s="39"/>
      <c r="WJA63" s="39"/>
      <c r="WJB63" s="39"/>
      <c r="WJC63" s="39"/>
      <c r="WJD63" s="39"/>
      <c r="WJE63" s="39"/>
      <c r="WJF63" s="39"/>
      <c r="WJG63" s="39"/>
      <c r="WJH63" s="39"/>
      <c r="WJI63" s="39"/>
      <c r="WJJ63" s="39"/>
      <c r="WJK63" s="39"/>
      <c r="WJL63" s="39"/>
      <c r="WJM63" s="39"/>
      <c r="WJN63" s="39"/>
      <c r="WJO63" s="39"/>
      <c r="WJP63" s="39"/>
      <c r="WJQ63" s="39"/>
      <c r="WJR63" s="39"/>
      <c r="WJS63" s="39"/>
      <c r="WJT63" s="39"/>
      <c r="WJU63" s="39"/>
      <c r="WJV63" s="39"/>
      <c r="WJW63" s="39"/>
      <c r="WJX63" s="39"/>
      <c r="WJY63" s="39"/>
      <c r="WJZ63" s="39"/>
      <c r="WKA63" s="39"/>
      <c r="WKB63" s="39"/>
      <c r="WKC63" s="39"/>
      <c r="WKD63" s="39"/>
      <c r="WKE63" s="39"/>
      <c r="WKF63" s="39"/>
      <c r="WKG63" s="39"/>
      <c r="WKH63" s="39"/>
      <c r="WKI63" s="39"/>
      <c r="WKJ63" s="39"/>
      <c r="WKK63" s="39"/>
      <c r="WKL63" s="39"/>
      <c r="WKM63" s="39"/>
      <c r="WKN63" s="39"/>
      <c r="WKO63" s="39"/>
      <c r="WKP63" s="39"/>
      <c r="WKQ63" s="39"/>
      <c r="WKR63" s="39"/>
      <c r="WKS63" s="39"/>
      <c r="WKT63" s="39"/>
      <c r="WKU63" s="39"/>
      <c r="WKV63" s="39"/>
      <c r="WKW63" s="39"/>
      <c r="WKX63" s="39"/>
      <c r="WKY63" s="39"/>
      <c r="WKZ63" s="39"/>
      <c r="WLA63" s="39"/>
      <c r="WLB63" s="39"/>
      <c r="WLC63" s="39"/>
      <c r="WLD63" s="39"/>
      <c r="WLE63" s="39"/>
      <c r="WLF63" s="39"/>
      <c r="WLG63" s="39"/>
      <c r="WLH63" s="39"/>
      <c r="WLI63" s="39"/>
      <c r="WLJ63" s="39"/>
      <c r="WLK63" s="39"/>
      <c r="WLL63" s="39"/>
      <c r="WLM63" s="39"/>
      <c r="WLN63" s="39"/>
      <c r="WLO63" s="39"/>
      <c r="WLP63" s="39"/>
      <c r="WLQ63" s="39"/>
      <c r="WLR63" s="39"/>
      <c r="WLS63" s="39"/>
      <c r="WLT63" s="39"/>
      <c r="WLU63" s="39"/>
      <c r="WLV63" s="39"/>
      <c r="WLW63" s="39"/>
      <c r="WLX63" s="39"/>
      <c r="WLY63" s="39"/>
      <c r="WLZ63" s="39"/>
      <c r="WMA63" s="39"/>
      <c r="WMB63" s="39"/>
      <c r="WMC63" s="39"/>
      <c r="WMD63" s="39"/>
      <c r="WME63" s="39"/>
      <c r="WMF63" s="39"/>
      <c r="WMG63" s="39"/>
      <c r="WMH63" s="39"/>
      <c r="WMI63" s="39"/>
      <c r="WMJ63" s="39"/>
      <c r="WMK63" s="39"/>
      <c r="WML63" s="39"/>
      <c r="WMM63" s="39"/>
      <c r="WMN63" s="39"/>
      <c r="WMO63" s="39"/>
      <c r="WMP63" s="39"/>
      <c r="WMQ63" s="39"/>
      <c r="WMR63" s="39"/>
      <c r="WMS63" s="39"/>
      <c r="WMT63" s="39"/>
      <c r="WMU63" s="39"/>
      <c r="WMV63" s="39"/>
      <c r="WMW63" s="39"/>
      <c r="WMX63" s="39"/>
      <c r="WMY63" s="39"/>
      <c r="WMZ63" s="39"/>
      <c r="WNA63" s="39"/>
      <c r="WNB63" s="39"/>
      <c r="WNC63" s="39"/>
      <c r="WND63" s="39"/>
      <c r="WNE63" s="39"/>
      <c r="WNF63" s="39"/>
      <c r="WNG63" s="39"/>
      <c r="WNH63" s="39"/>
      <c r="WNI63" s="39"/>
      <c r="WNJ63" s="39"/>
      <c r="WNK63" s="39"/>
      <c r="WNL63" s="39"/>
      <c r="WNM63" s="39"/>
      <c r="WNN63" s="39"/>
      <c r="WNO63" s="39"/>
      <c r="WNP63" s="39"/>
      <c r="WNQ63" s="39"/>
      <c r="WNR63" s="39"/>
      <c r="WNS63" s="39"/>
      <c r="WNT63" s="39"/>
      <c r="WNU63" s="39"/>
      <c r="WNV63" s="39"/>
      <c r="WNW63" s="39"/>
      <c r="WNX63" s="39"/>
      <c r="WNY63" s="39"/>
      <c r="WNZ63" s="39"/>
      <c r="WOA63" s="39"/>
      <c r="WOB63" s="39"/>
      <c r="WOC63" s="39"/>
      <c r="WOD63" s="39"/>
      <c r="WOE63" s="39"/>
      <c r="WOF63" s="39"/>
      <c r="WOG63" s="39"/>
      <c r="WOH63" s="39"/>
      <c r="WOI63" s="39"/>
      <c r="WOJ63" s="39"/>
      <c r="WOK63" s="39"/>
      <c r="WOL63" s="39"/>
      <c r="WOM63" s="39"/>
      <c r="WON63" s="39"/>
      <c r="WOO63" s="39"/>
      <c r="WOP63" s="39"/>
      <c r="WOQ63" s="39"/>
      <c r="WOR63" s="39"/>
      <c r="WOS63" s="39"/>
      <c r="WOT63" s="39"/>
      <c r="WOU63" s="39"/>
      <c r="WOV63" s="39"/>
      <c r="WOW63" s="39"/>
      <c r="WOX63" s="39"/>
      <c r="WOY63" s="39"/>
      <c r="WOZ63" s="39"/>
      <c r="WPA63" s="39"/>
      <c r="WPB63" s="39"/>
      <c r="WPC63" s="39"/>
      <c r="WPD63" s="39"/>
      <c r="WPE63" s="39"/>
      <c r="WPF63" s="39"/>
      <c r="WPG63" s="39"/>
      <c r="WPH63" s="39"/>
      <c r="WPI63" s="39"/>
      <c r="WPJ63" s="39"/>
      <c r="WPK63" s="39"/>
      <c r="WPL63" s="39"/>
      <c r="WPM63" s="39"/>
      <c r="WPN63" s="39"/>
      <c r="WPO63" s="39"/>
      <c r="WPP63" s="39"/>
      <c r="WPQ63" s="39"/>
      <c r="WPR63" s="39"/>
      <c r="WPS63" s="39"/>
      <c r="WPT63" s="39"/>
      <c r="WPU63" s="39"/>
      <c r="WPV63" s="39"/>
      <c r="WPW63" s="39"/>
      <c r="WPX63" s="39"/>
      <c r="WPY63" s="39"/>
      <c r="WPZ63" s="39"/>
      <c r="WQA63" s="39"/>
      <c r="WQB63" s="39"/>
      <c r="WQC63" s="39"/>
      <c r="WQD63" s="39"/>
      <c r="WQE63" s="39"/>
      <c r="WQF63" s="39"/>
      <c r="WQG63" s="39"/>
      <c r="WQH63" s="39"/>
      <c r="WQI63" s="39"/>
      <c r="WQJ63" s="39"/>
      <c r="WQK63" s="39"/>
      <c r="WQL63" s="39"/>
      <c r="WQM63" s="39"/>
      <c r="WQN63" s="39"/>
      <c r="WQO63" s="39"/>
      <c r="WQP63" s="39"/>
      <c r="WQQ63" s="39"/>
      <c r="WQR63" s="39"/>
      <c r="WQS63" s="39"/>
      <c r="WQT63" s="39"/>
      <c r="WQU63" s="39"/>
      <c r="WQV63" s="39"/>
      <c r="WQW63" s="39"/>
      <c r="WQX63" s="39"/>
      <c r="WQY63" s="39"/>
      <c r="WQZ63" s="39"/>
      <c r="WRA63" s="39"/>
      <c r="WRB63" s="39"/>
      <c r="WRC63" s="39"/>
      <c r="WRD63" s="39"/>
      <c r="WRE63" s="39"/>
      <c r="WRF63" s="39"/>
      <c r="WRG63" s="39"/>
      <c r="WRH63" s="39"/>
      <c r="WRI63" s="39"/>
      <c r="WRJ63" s="39"/>
      <c r="WRK63" s="39"/>
      <c r="WRL63" s="39"/>
      <c r="WRM63" s="39"/>
      <c r="WRN63" s="39"/>
      <c r="WRO63" s="39"/>
      <c r="WRP63" s="39"/>
      <c r="WRQ63" s="39"/>
      <c r="WRR63" s="39"/>
      <c r="WRS63" s="39"/>
      <c r="WRT63" s="39"/>
      <c r="WRU63" s="39"/>
      <c r="WRV63" s="39"/>
      <c r="WRW63" s="39"/>
      <c r="WRX63" s="39"/>
      <c r="WRY63" s="39"/>
      <c r="WRZ63" s="39"/>
      <c r="WSA63" s="39"/>
      <c r="WSB63" s="39"/>
      <c r="WSC63" s="39"/>
      <c r="WSD63" s="39"/>
      <c r="WSE63" s="39"/>
      <c r="WSF63" s="39"/>
      <c r="WSG63" s="39"/>
      <c r="WSH63" s="39"/>
      <c r="WSI63" s="39"/>
      <c r="WSJ63" s="39"/>
      <c r="WSK63" s="39"/>
      <c r="WSL63" s="39"/>
      <c r="WSM63" s="39"/>
      <c r="WSN63" s="39"/>
      <c r="WSO63" s="39"/>
      <c r="WSP63" s="39"/>
      <c r="WSQ63" s="39"/>
      <c r="WSR63" s="39"/>
      <c r="WSS63" s="39"/>
      <c r="WST63" s="39"/>
      <c r="WSU63" s="39"/>
      <c r="WSV63" s="39"/>
      <c r="WSW63" s="39"/>
      <c r="WSX63" s="39"/>
      <c r="WSY63" s="39"/>
      <c r="WSZ63" s="39"/>
      <c r="WTA63" s="39"/>
      <c r="WTB63" s="39"/>
      <c r="WTC63" s="39"/>
      <c r="WTD63" s="39"/>
      <c r="WTE63" s="39"/>
      <c r="WTF63" s="39"/>
      <c r="WTG63" s="39"/>
      <c r="WTH63" s="39"/>
      <c r="WTI63" s="39"/>
      <c r="WTJ63" s="39"/>
      <c r="WTK63" s="39"/>
      <c r="WTL63" s="39"/>
      <c r="WTM63" s="39"/>
      <c r="WTN63" s="39"/>
      <c r="WTO63" s="39"/>
      <c r="WTP63" s="39"/>
      <c r="WTQ63" s="39"/>
      <c r="WTR63" s="39"/>
      <c r="WTS63" s="39"/>
      <c r="WTT63" s="39"/>
      <c r="WTU63" s="39"/>
      <c r="WTV63" s="39"/>
      <c r="WTW63" s="39"/>
      <c r="WTX63" s="39"/>
      <c r="WTY63" s="39"/>
      <c r="WTZ63" s="39"/>
      <c r="WUA63" s="39"/>
      <c r="WUB63" s="39"/>
      <c r="WUC63" s="39"/>
      <c r="WUD63" s="39"/>
      <c r="WUE63" s="39"/>
      <c r="WUF63" s="39"/>
      <c r="WUG63" s="39"/>
      <c r="WUH63" s="39"/>
      <c r="WUI63" s="39"/>
      <c r="WUJ63" s="39"/>
      <c r="WUK63" s="39"/>
      <c r="WUL63" s="39"/>
      <c r="WUM63" s="39"/>
      <c r="WUN63" s="39"/>
      <c r="WUO63" s="39"/>
      <c r="WUP63" s="39"/>
      <c r="WUQ63" s="39"/>
      <c r="WUR63" s="39"/>
      <c r="WUS63" s="39"/>
      <c r="WUT63" s="39"/>
      <c r="WUU63" s="39"/>
      <c r="WUV63" s="39"/>
      <c r="WUW63" s="39"/>
      <c r="WUX63" s="39"/>
      <c r="WUY63" s="39"/>
      <c r="WUZ63" s="39"/>
      <c r="WVA63" s="39"/>
      <c r="WVB63" s="39"/>
      <c r="WVC63" s="39"/>
      <c r="WVD63" s="39"/>
      <c r="WVE63" s="39"/>
      <c r="WVF63" s="39"/>
      <c r="WVG63" s="39"/>
      <c r="WVH63" s="39"/>
      <c r="WVI63" s="39"/>
      <c r="WVJ63" s="39"/>
      <c r="WVK63" s="39"/>
      <c r="WVL63" s="39"/>
      <c r="WVM63" s="39"/>
      <c r="WVN63" s="39"/>
      <c r="WVO63" s="39"/>
      <c r="WVP63" s="39"/>
      <c r="WVQ63" s="39"/>
      <c r="WVR63" s="39"/>
      <c r="WVS63" s="39"/>
      <c r="WVT63" s="39"/>
      <c r="WVU63" s="39"/>
      <c r="WVV63" s="39"/>
      <c r="WVW63" s="39"/>
      <c r="WVX63" s="39"/>
      <c r="WVY63" s="39"/>
      <c r="WVZ63" s="39"/>
      <c r="WWA63" s="39"/>
      <c r="WWB63" s="39"/>
      <c r="WWC63" s="39"/>
      <c r="WWD63" s="39"/>
      <c r="WWE63" s="39"/>
      <c r="WWF63" s="39"/>
      <c r="WWG63" s="39"/>
      <c r="WWH63" s="39"/>
      <c r="WWI63" s="39"/>
      <c r="WWJ63" s="39"/>
      <c r="WWK63" s="39"/>
      <c r="WWL63" s="39"/>
      <c r="WWM63" s="39"/>
      <c r="WWN63" s="39"/>
      <c r="WWO63" s="39"/>
      <c r="WWP63" s="39"/>
      <c r="WWQ63" s="39"/>
      <c r="WWR63" s="39"/>
      <c r="WWS63" s="39"/>
      <c r="WWT63" s="39"/>
      <c r="WWU63" s="39"/>
      <c r="WWV63" s="39"/>
      <c r="WWW63" s="39"/>
      <c r="WWX63" s="39"/>
      <c r="WWY63" s="39"/>
      <c r="WWZ63" s="39"/>
      <c r="WXA63" s="39"/>
      <c r="WXB63" s="39"/>
      <c r="WXC63" s="39"/>
      <c r="WXD63" s="39"/>
      <c r="WXE63" s="39"/>
      <c r="WXF63" s="39"/>
      <c r="WXG63" s="39"/>
      <c r="WXH63" s="39"/>
      <c r="WXI63" s="39"/>
      <c r="WXJ63" s="39"/>
      <c r="WXK63" s="39"/>
      <c r="WXL63" s="39"/>
      <c r="WXM63" s="39"/>
      <c r="WXN63" s="39"/>
      <c r="WXO63" s="39"/>
      <c r="WXP63" s="39"/>
      <c r="WXQ63" s="39"/>
      <c r="WXR63" s="39"/>
      <c r="WXS63" s="39"/>
      <c r="WXT63" s="39"/>
      <c r="WXU63" s="39"/>
      <c r="WXV63" s="39"/>
      <c r="WXW63" s="39"/>
      <c r="WXX63" s="39"/>
      <c r="WXY63" s="39"/>
      <c r="WXZ63" s="39"/>
      <c r="WYA63" s="39"/>
      <c r="WYB63" s="39"/>
      <c r="WYC63" s="39"/>
      <c r="WYD63" s="39"/>
      <c r="WYE63" s="39"/>
      <c r="WYF63" s="39"/>
      <c r="WYG63" s="39"/>
      <c r="WYH63" s="39"/>
      <c r="WYI63" s="39"/>
      <c r="WYJ63" s="39"/>
      <c r="WYK63" s="39"/>
      <c r="WYL63" s="39"/>
      <c r="WYM63" s="39"/>
      <c r="WYN63" s="39"/>
      <c r="WYO63" s="39"/>
      <c r="WYP63" s="39"/>
      <c r="WYQ63" s="39"/>
      <c r="WYR63" s="39"/>
      <c r="WYS63" s="39"/>
      <c r="WYT63" s="39"/>
      <c r="WYU63" s="39"/>
      <c r="WYV63" s="39"/>
      <c r="WYW63" s="39"/>
      <c r="WYX63" s="39"/>
      <c r="WYY63" s="39"/>
      <c r="WYZ63" s="39"/>
      <c r="WZA63" s="39"/>
      <c r="WZB63" s="39"/>
      <c r="WZC63" s="39"/>
      <c r="WZD63" s="39"/>
      <c r="WZE63" s="39"/>
      <c r="WZF63" s="39"/>
      <c r="WZG63" s="39"/>
      <c r="WZH63" s="39"/>
      <c r="WZI63" s="39"/>
      <c r="WZJ63" s="39"/>
      <c r="WZK63" s="39"/>
      <c r="WZL63" s="39"/>
      <c r="WZM63" s="39"/>
      <c r="WZN63" s="39"/>
      <c r="WZO63" s="39"/>
      <c r="WZP63" s="39"/>
      <c r="WZQ63" s="39"/>
      <c r="WZR63" s="39"/>
      <c r="WZS63" s="39"/>
      <c r="WZT63" s="39"/>
      <c r="WZU63" s="39"/>
      <c r="WZV63" s="39"/>
      <c r="WZW63" s="39"/>
      <c r="WZX63" s="39"/>
      <c r="WZY63" s="39"/>
      <c r="WZZ63" s="39"/>
      <c r="XAA63" s="39"/>
      <c r="XAB63" s="39"/>
      <c r="XAC63" s="39"/>
      <c r="XAD63" s="39"/>
      <c r="XAE63" s="39"/>
      <c r="XAF63" s="39"/>
      <c r="XAG63" s="39"/>
      <c r="XAH63" s="39"/>
      <c r="XAI63" s="39"/>
      <c r="XAJ63" s="39"/>
      <c r="XAK63" s="39"/>
      <c r="XAL63" s="39"/>
      <c r="XAM63" s="39"/>
      <c r="XAN63" s="39"/>
      <c r="XAO63" s="39"/>
      <c r="XAP63" s="39"/>
      <c r="XAQ63" s="39"/>
      <c r="XAR63" s="39"/>
      <c r="XAS63" s="39"/>
      <c r="XAT63" s="39"/>
      <c r="XAU63" s="39"/>
      <c r="XAV63" s="39"/>
      <c r="XAW63" s="39"/>
      <c r="XAX63" s="39"/>
      <c r="XAY63" s="39"/>
      <c r="XAZ63" s="39"/>
      <c r="XBA63" s="39"/>
      <c r="XBB63" s="39"/>
      <c r="XBC63" s="39"/>
      <c r="XBD63" s="39"/>
      <c r="XBE63" s="39"/>
      <c r="XBF63" s="39"/>
      <c r="XBG63" s="39"/>
      <c r="XBH63" s="39"/>
      <c r="XBI63" s="39"/>
      <c r="XBJ63" s="39"/>
      <c r="XBK63" s="39"/>
      <c r="XBL63" s="39"/>
      <c r="XBM63" s="39"/>
      <c r="XBN63" s="39"/>
      <c r="XBO63" s="39"/>
      <c r="XBP63" s="39"/>
      <c r="XBQ63" s="39"/>
      <c r="XBR63" s="39"/>
      <c r="XBS63" s="39"/>
      <c r="XBT63" s="39"/>
      <c r="XBU63" s="39"/>
      <c r="XBV63" s="39"/>
      <c r="XBW63" s="39"/>
      <c r="XBX63" s="39"/>
      <c r="XBY63" s="39"/>
      <c r="XBZ63" s="39"/>
      <c r="XCA63" s="39"/>
      <c r="XCB63" s="39"/>
      <c r="XCC63" s="39"/>
      <c r="XCD63" s="39"/>
      <c r="XCE63" s="39"/>
      <c r="XCF63" s="39"/>
      <c r="XCG63" s="39"/>
      <c r="XCH63" s="39"/>
      <c r="XCI63" s="39"/>
      <c r="XCJ63" s="39"/>
      <c r="XCK63" s="39"/>
      <c r="XCL63" s="39"/>
      <c r="XCM63" s="39"/>
      <c r="XCN63" s="39"/>
      <c r="XCO63" s="39"/>
      <c r="XCP63" s="39"/>
      <c r="XCQ63" s="39"/>
      <c r="XCR63" s="39"/>
      <c r="XCS63" s="39"/>
      <c r="XCT63" s="39"/>
      <c r="XCU63" s="39"/>
      <c r="XCV63" s="39"/>
      <c r="XCW63" s="39"/>
      <c r="XCX63" s="39"/>
      <c r="XCY63" s="39"/>
      <c r="XCZ63" s="39"/>
      <c r="XDA63" s="39"/>
      <c r="XDB63" s="39"/>
      <c r="XDC63" s="39"/>
      <c r="XDD63" s="39"/>
      <c r="XDE63" s="39"/>
      <c r="XDF63" s="39"/>
      <c r="XDG63" s="39"/>
      <c r="XDH63" s="39"/>
      <c r="XDI63" s="39"/>
      <c r="XDJ63" s="39"/>
      <c r="XDK63" s="39"/>
      <c r="XDL63" s="39"/>
      <c r="XDM63" s="39"/>
      <c r="XDN63" s="39"/>
      <c r="XDO63" s="39"/>
      <c r="XDP63" s="39"/>
      <c r="XDQ63" s="39"/>
      <c r="XDR63" s="39"/>
      <c r="XDS63" s="39"/>
      <c r="XDT63" s="39"/>
      <c r="XDU63" s="39"/>
      <c r="XDV63" s="39"/>
      <c r="XDW63" s="39"/>
      <c r="XDX63" s="39"/>
      <c r="XDY63" s="39"/>
      <c r="XDZ63" s="39"/>
      <c r="XEA63" s="39"/>
      <c r="XEB63" s="39"/>
      <c r="XEC63" s="39"/>
      <c r="XED63" s="39"/>
      <c r="XEE63" s="39"/>
      <c r="XEF63" s="39"/>
      <c r="XEG63" s="39"/>
      <c r="XEH63" s="39"/>
      <c r="XEI63" s="39"/>
      <c r="XEJ63" s="39"/>
      <c r="XEK63" s="39"/>
      <c r="XEL63" s="39"/>
      <c r="XEM63" s="39"/>
      <c r="XEN63" s="39"/>
      <c r="XEO63" s="39"/>
      <c r="XEP63" s="39"/>
      <c r="XEQ63" s="39"/>
      <c r="XER63" s="39"/>
      <c r="XES63" s="39"/>
      <c r="XET63" s="39"/>
      <c r="XEU63" s="39"/>
      <c r="XEV63" s="39"/>
      <c r="XEW63" s="39"/>
      <c r="XEX63" s="39"/>
      <c r="XEY63" s="39"/>
      <c r="XEZ63" s="39"/>
    </row>
    <row r="64" spans="1:16380" s="39" customFormat="1" ht="116.25" customHeight="1" thickBot="1">
      <c r="A64" s="164">
        <v>60</v>
      </c>
      <c r="B64" s="165" t="s">
        <v>577</v>
      </c>
      <c r="C64" s="166" t="s">
        <v>665</v>
      </c>
      <c r="D64" s="167" t="s">
        <v>666</v>
      </c>
      <c r="E64" s="174" t="s">
        <v>667</v>
      </c>
      <c r="F64" s="167">
        <v>40236</v>
      </c>
      <c r="G64" s="167">
        <v>41060</v>
      </c>
      <c r="H64" s="167" t="s">
        <v>27</v>
      </c>
      <c r="I64" s="167" t="s">
        <v>668</v>
      </c>
      <c r="J64" s="169">
        <v>12554569</v>
      </c>
      <c r="K64" s="199"/>
      <c r="L64" s="192"/>
      <c r="M64" s="192"/>
      <c r="N64" s="50"/>
      <c r="O64" s="193" t="s">
        <v>669</v>
      </c>
      <c r="P64" s="197" t="s">
        <v>670</v>
      </c>
      <c r="Q64" s="194"/>
      <c r="R64" s="194"/>
      <c r="S64" s="194"/>
      <c r="T64" s="194"/>
      <c r="U64" s="194"/>
    </row>
    <row r="65" spans="1:24" s="39" customFormat="1" ht="76.5" thickBot="1">
      <c r="A65" s="164">
        <v>61</v>
      </c>
      <c r="B65" s="174" t="s">
        <v>671</v>
      </c>
      <c r="C65" s="166" t="s">
        <v>672</v>
      </c>
      <c r="D65" s="167" t="s">
        <v>673</v>
      </c>
      <c r="E65" s="174" t="s">
        <v>61</v>
      </c>
      <c r="F65" s="167">
        <v>40190</v>
      </c>
      <c r="G65" s="167">
        <v>40999</v>
      </c>
      <c r="H65" s="167" t="s">
        <v>674</v>
      </c>
      <c r="I65" s="167" t="s">
        <v>675</v>
      </c>
      <c r="J65" s="169">
        <v>18011430</v>
      </c>
      <c r="K65" s="199"/>
      <c r="L65" s="192"/>
      <c r="M65" s="192"/>
      <c r="N65" s="192"/>
      <c r="O65" s="193" t="s">
        <v>676</v>
      </c>
      <c r="P65" s="197" t="s">
        <v>677</v>
      </c>
      <c r="Q65" s="194"/>
      <c r="R65" s="194"/>
      <c r="S65" s="194"/>
      <c r="T65" s="194"/>
      <c r="U65" s="194"/>
    </row>
    <row r="66" spans="1:24" s="39" customFormat="1" ht="111" customHeight="1" thickBot="1">
      <c r="A66" s="164">
        <v>62</v>
      </c>
      <c r="B66" s="174" t="s">
        <v>678</v>
      </c>
      <c r="C66" s="166" t="s">
        <v>169</v>
      </c>
      <c r="D66" s="167" t="s">
        <v>60</v>
      </c>
      <c r="E66" s="174" t="s">
        <v>679</v>
      </c>
      <c r="F66" s="167">
        <v>40270</v>
      </c>
      <c r="G66" s="167"/>
      <c r="H66" s="167" t="s">
        <v>680</v>
      </c>
      <c r="I66" s="167" t="s">
        <v>681</v>
      </c>
      <c r="J66" s="169">
        <v>31383020</v>
      </c>
      <c r="K66" s="200"/>
      <c r="L66" s="192"/>
      <c r="M66" s="198">
        <v>956418.12</v>
      </c>
      <c r="N66" s="192" t="s">
        <v>682</v>
      </c>
      <c r="O66" s="193" t="s">
        <v>683</v>
      </c>
      <c r="P66" s="192"/>
      <c r="Q66" s="194"/>
      <c r="R66" s="194"/>
      <c r="S66" s="194"/>
      <c r="T66" s="194"/>
      <c r="U66" s="194"/>
    </row>
    <row r="67" spans="1:24" ht="90.75" customHeight="1" thickBot="1">
      <c r="A67" s="164">
        <v>63</v>
      </c>
      <c r="B67" s="201" t="s">
        <v>693</v>
      </c>
      <c r="C67" s="202" t="s">
        <v>694</v>
      </c>
      <c r="D67" s="203" t="s">
        <v>130</v>
      </c>
      <c r="E67" s="174" t="s">
        <v>131</v>
      </c>
      <c r="F67" s="167">
        <v>41090</v>
      </c>
      <c r="G67" s="167">
        <v>41009</v>
      </c>
      <c r="H67" s="203" t="s">
        <v>695</v>
      </c>
      <c r="I67" s="203">
        <v>1111001317</v>
      </c>
      <c r="J67" s="202">
        <v>1691313</v>
      </c>
      <c r="K67" s="196" t="s">
        <v>696</v>
      </c>
      <c r="L67" s="204"/>
      <c r="M67" s="204"/>
      <c r="N67" s="204"/>
      <c r="O67" s="162"/>
      <c r="P67" s="162"/>
      <c r="Q67" s="163"/>
      <c r="R67" s="163"/>
      <c r="S67" s="163"/>
      <c r="T67" s="163"/>
      <c r="U67" s="163"/>
      <c r="V67" s="407"/>
    </row>
    <row r="68" spans="1:24" ht="75.75" customHeight="1" thickBot="1">
      <c r="A68" s="164">
        <v>64</v>
      </c>
      <c r="B68" s="201" t="s">
        <v>697</v>
      </c>
      <c r="C68" s="202" t="s">
        <v>698</v>
      </c>
      <c r="D68" s="203" t="s">
        <v>583</v>
      </c>
      <c r="E68" s="165" t="s">
        <v>430</v>
      </c>
      <c r="F68" s="167">
        <v>41065</v>
      </c>
      <c r="G68" s="167">
        <v>41134</v>
      </c>
      <c r="H68" s="203" t="s">
        <v>699</v>
      </c>
      <c r="I68" s="203" t="s">
        <v>700</v>
      </c>
      <c r="J68" s="205">
        <v>1131750</v>
      </c>
      <c r="K68" s="206" t="s">
        <v>701</v>
      </c>
      <c r="L68" s="162"/>
      <c r="M68" s="162"/>
      <c r="N68" s="162"/>
      <c r="O68" s="162"/>
      <c r="P68" s="162"/>
      <c r="Q68" s="163"/>
      <c r="R68" s="163"/>
      <c r="S68" s="163"/>
      <c r="T68" s="163"/>
      <c r="U68" s="163"/>
    </row>
    <row r="69" spans="1:24" ht="123.75" customHeight="1" thickBot="1">
      <c r="A69" s="164">
        <v>65</v>
      </c>
      <c r="B69" s="167" t="s">
        <v>702</v>
      </c>
      <c r="C69" s="166" t="s">
        <v>70</v>
      </c>
      <c r="D69" s="167" t="s">
        <v>71</v>
      </c>
      <c r="E69" s="174" t="s">
        <v>72</v>
      </c>
      <c r="F69" s="167">
        <v>41055</v>
      </c>
      <c r="G69" s="167"/>
      <c r="H69" s="167" t="s">
        <v>703</v>
      </c>
      <c r="I69" s="167" t="s">
        <v>704</v>
      </c>
      <c r="J69" s="207">
        <v>446942.89</v>
      </c>
      <c r="K69" s="208"/>
      <c r="L69" s="204"/>
      <c r="M69" s="204"/>
      <c r="N69" s="204"/>
      <c r="O69" s="209" t="s">
        <v>705</v>
      </c>
      <c r="P69" s="50" t="s">
        <v>706</v>
      </c>
      <c r="Q69" s="163"/>
      <c r="R69" s="163"/>
      <c r="S69" s="163"/>
      <c r="T69" s="163"/>
      <c r="U69" s="163"/>
    </row>
    <row r="70" spans="1:24" ht="128.25" customHeight="1" thickBot="1">
      <c r="A70" s="164">
        <v>66</v>
      </c>
      <c r="B70" s="167" t="s">
        <v>707</v>
      </c>
      <c r="C70" s="166" t="s">
        <v>70</v>
      </c>
      <c r="D70" s="167" t="s">
        <v>71</v>
      </c>
      <c r="E70" s="174" t="s">
        <v>72</v>
      </c>
      <c r="F70" s="167">
        <v>41024</v>
      </c>
      <c r="G70" s="167"/>
      <c r="H70" s="167" t="s">
        <v>708</v>
      </c>
      <c r="I70" s="167" t="s">
        <v>709</v>
      </c>
      <c r="J70" s="207">
        <v>2497493.13</v>
      </c>
      <c r="K70" s="208"/>
      <c r="L70" s="204"/>
      <c r="M70" s="204"/>
      <c r="N70" s="204"/>
      <c r="O70" s="209" t="s">
        <v>710</v>
      </c>
      <c r="P70" s="162"/>
      <c r="Q70" s="163"/>
      <c r="R70" s="163"/>
      <c r="S70" s="163"/>
      <c r="T70" s="163"/>
      <c r="U70" s="163"/>
    </row>
    <row r="71" spans="1:24" s="195" customFormat="1" ht="128.25" customHeight="1" thickBot="1">
      <c r="A71" s="164">
        <v>67</v>
      </c>
      <c r="B71" s="210" t="s">
        <v>711</v>
      </c>
      <c r="C71" s="211" t="s">
        <v>712</v>
      </c>
      <c r="D71" s="174" t="s">
        <v>713</v>
      </c>
      <c r="E71" s="174" t="s">
        <v>714</v>
      </c>
      <c r="F71" s="212">
        <v>41264</v>
      </c>
      <c r="G71" s="167">
        <v>41273</v>
      </c>
      <c r="H71" s="167" t="s">
        <v>715</v>
      </c>
      <c r="I71" s="174" t="s">
        <v>716</v>
      </c>
      <c r="J71" s="213">
        <v>29750</v>
      </c>
      <c r="K71" s="214"/>
      <c r="L71" s="215"/>
      <c r="M71" s="215"/>
      <c r="N71" s="215"/>
      <c r="O71" s="216" t="s">
        <v>717</v>
      </c>
      <c r="P71" s="217"/>
      <c r="Q71" s="217"/>
      <c r="R71" s="217"/>
      <c r="S71" s="217"/>
      <c r="T71" s="218"/>
      <c r="V71" s="260"/>
    </row>
    <row r="72" spans="1:24" s="195" customFormat="1" ht="111" thickBot="1">
      <c r="A72" s="164">
        <v>68</v>
      </c>
      <c r="B72" s="165" t="s">
        <v>718</v>
      </c>
      <c r="C72" s="167" t="s">
        <v>85</v>
      </c>
      <c r="D72" s="167" t="s">
        <v>719</v>
      </c>
      <c r="E72" s="174" t="s">
        <v>720</v>
      </c>
      <c r="F72" s="167">
        <v>40969</v>
      </c>
      <c r="G72" s="167">
        <v>41213</v>
      </c>
      <c r="H72" s="167" t="s">
        <v>721</v>
      </c>
      <c r="I72" s="167" t="s">
        <v>722</v>
      </c>
      <c r="J72" s="187">
        <v>1378013.37</v>
      </c>
      <c r="K72" s="189">
        <f t="shared" ref="K72:K78" si="0">SUM(T72:V72)</f>
        <v>1270821.1400000001</v>
      </c>
      <c r="L72" s="190"/>
      <c r="M72" s="191">
        <f>J72-K72</f>
        <v>107192.22999999998</v>
      </c>
      <c r="N72" s="215"/>
      <c r="O72" s="219" t="s">
        <v>723</v>
      </c>
      <c r="P72" s="220" t="s">
        <v>724</v>
      </c>
      <c r="Q72" s="215" t="s">
        <v>725</v>
      </c>
      <c r="R72" s="215" t="s">
        <v>726</v>
      </c>
      <c r="S72" s="215"/>
      <c r="T72" s="221">
        <v>0</v>
      </c>
      <c r="U72" s="222">
        <v>250951.25</v>
      </c>
      <c r="V72" s="222">
        <v>1019869.89</v>
      </c>
    </row>
    <row r="73" spans="1:24" s="195" customFormat="1" ht="90.75" thickBot="1">
      <c r="A73" s="164">
        <v>69</v>
      </c>
      <c r="B73" s="165" t="s">
        <v>727</v>
      </c>
      <c r="C73" s="167" t="s">
        <v>728</v>
      </c>
      <c r="D73" s="167" t="s">
        <v>729</v>
      </c>
      <c r="E73" s="174" t="s">
        <v>87</v>
      </c>
      <c r="F73" s="212">
        <v>40703</v>
      </c>
      <c r="G73" s="167">
        <v>41179</v>
      </c>
      <c r="H73" s="167" t="s">
        <v>730</v>
      </c>
      <c r="I73" s="167" t="s">
        <v>731</v>
      </c>
      <c r="J73" s="223">
        <v>3414514</v>
      </c>
      <c r="K73" s="189">
        <f t="shared" si="0"/>
        <v>3414514</v>
      </c>
      <c r="L73" s="190"/>
      <c r="M73" s="191">
        <f>J73-K73</f>
        <v>0</v>
      </c>
      <c r="N73" s="224"/>
      <c r="O73" s="225" t="s">
        <v>732</v>
      </c>
      <c r="P73" s="226" t="s">
        <v>733</v>
      </c>
      <c r="Q73" s="227"/>
      <c r="R73" s="215"/>
      <c r="S73" s="215"/>
      <c r="T73" s="221">
        <v>0</v>
      </c>
      <c r="U73" s="221">
        <v>690234</v>
      </c>
      <c r="V73" s="221">
        <v>2724280</v>
      </c>
      <c r="W73" s="228" t="s">
        <v>56</v>
      </c>
    </row>
    <row r="74" spans="1:24" s="195" customFormat="1" ht="135.75" thickBot="1">
      <c r="A74" s="164">
        <v>70</v>
      </c>
      <c r="B74" s="165" t="s">
        <v>734</v>
      </c>
      <c r="C74" s="167" t="s">
        <v>735</v>
      </c>
      <c r="D74" s="167" t="s">
        <v>140</v>
      </c>
      <c r="E74" s="174" t="s">
        <v>121</v>
      </c>
      <c r="F74" s="212">
        <v>40598</v>
      </c>
      <c r="G74" s="167">
        <v>41264</v>
      </c>
      <c r="H74" s="165" t="s">
        <v>27</v>
      </c>
      <c r="I74" s="171" t="s">
        <v>736</v>
      </c>
      <c r="J74" s="223">
        <v>2659884.5</v>
      </c>
      <c r="K74" s="189">
        <f t="shared" si="0"/>
        <v>8704841</v>
      </c>
      <c r="L74" s="190">
        <v>7962463.25</v>
      </c>
      <c r="M74" s="229">
        <f>K74-L74</f>
        <v>742377.75</v>
      </c>
      <c r="N74" s="215"/>
      <c r="O74" s="230" t="s">
        <v>737</v>
      </c>
      <c r="P74" s="230" t="s">
        <v>738</v>
      </c>
      <c r="Q74" s="230" t="s">
        <v>739</v>
      </c>
      <c r="R74" s="230" t="s">
        <v>740</v>
      </c>
      <c r="S74" s="231" t="s">
        <v>741</v>
      </c>
      <c r="T74" s="221">
        <v>0</v>
      </c>
      <c r="U74" s="221">
        <v>6671477</v>
      </c>
      <c r="V74" s="232">
        <v>2033364</v>
      </c>
      <c r="W74" s="228" t="s">
        <v>742</v>
      </c>
    </row>
    <row r="75" spans="1:24" s="195" customFormat="1" ht="95.25" thickBot="1">
      <c r="A75" s="164">
        <v>71</v>
      </c>
      <c r="B75" s="165" t="s">
        <v>743</v>
      </c>
      <c r="C75" s="167" t="s">
        <v>744</v>
      </c>
      <c r="D75" s="167" t="s">
        <v>140</v>
      </c>
      <c r="E75" s="174" t="s">
        <v>601</v>
      </c>
      <c r="F75" s="212">
        <v>40534</v>
      </c>
      <c r="G75" s="167" t="s">
        <v>745</v>
      </c>
      <c r="H75" s="177" t="s">
        <v>27</v>
      </c>
      <c r="I75" s="167" t="s">
        <v>746</v>
      </c>
      <c r="J75" s="223" t="s">
        <v>54</v>
      </c>
      <c r="K75" s="189">
        <f t="shared" si="0"/>
        <v>25126649.490000002</v>
      </c>
      <c r="L75" s="215"/>
      <c r="M75" s="191" t="e">
        <f>J75-K75</f>
        <v>#VALUE!</v>
      </c>
      <c r="N75" s="215"/>
      <c r="O75" s="230" t="s">
        <v>747</v>
      </c>
      <c r="P75" s="215" t="s">
        <v>30</v>
      </c>
      <c r="Q75" s="215"/>
      <c r="R75" s="215"/>
      <c r="S75" s="215"/>
      <c r="T75" s="221">
        <v>780575</v>
      </c>
      <c r="U75" s="221">
        <v>13943918.15</v>
      </c>
      <c r="V75" s="221">
        <v>10402156.34</v>
      </c>
      <c r="W75" s="228" t="s">
        <v>56</v>
      </c>
    </row>
    <row r="76" spans="1:24" s="195" customFormat="1" ht="79.5" thickBot="1">
      <c r="A76" s="164">
        <v>72</v>
      </c>
      <c r="B76" s="165" t="s">
        <v>748</v>
      </c>
      <c r="C76" s="167" t="s">
        <v>659</v>
      </c>
      <c r="D76" s="167" t="s">
        <v>140</v>
      </c>
      <c r="E76" s="174" t="s">
        <v>601</v>
      </c>
      <c r="F76" s="212">
        <v>40655</v>
      </c>
      <c r="G76" s="167" t="s">
        <v>749</v>
      </c>
      <c r="H76" s="177" t="s">
        <v>661</v>
      </c>
      <c r="I76" s="167" t="s">
        <v>662</v>
      </c>
      <c r="J76" s="223">
        <v>5601000</v>
      </c>
      <c r="K76" s="189">
        <f t="shared" si="0"/>
        <v>11867889.439999999</v>
      </c>
      <c r="L76" s="190"/>
      <c r="M76" s="191">
        <f>J76-K76</f>
        <v>-6266889.4399999995</v>
      </c>
      <c r="N76" s="215"/>
      <c r="O76" s="233" t="s">
        <v>750</v>
      </c>
      <c r="P76" s="234" t="s">
        <v>751</v>
      </c>
      <c r="Q76" s="215"/>
      <c r="R76" s="215"/>
      <c r="S76" s="215"/>
      <c r="T76" s="221">
        <v>0</v>
      </c>
      <c r="U76" s="221">
        <v>9021442.4399999995</v>
      </c>
      <c r="V76" s="221">
        <v>2846447</v>
      </c>
      <c r="W76" s="195" t="s">
        <v>752</v>
      </c>
      <c r="X76" s="195" t="s">
        <v>753</v>
      </c>
    </row>
    <row r="77" spans="1:24" s="195" customFormat="1" ht="63.75" thickBot="1">
      <c r="A77" s="164">
        <v>73</v>
      </c>
      <c r="B77" s="165" t="s">
        <v>754</v>
      </c>
      <c r="C77" s="167" t="s">
        <v>315</v>
      </c>
      <c r="D77" s="167" t="s">
        <v>755</v>
      </c>
      <c r="E77" s="174" t="s">
        <v>601</v>
      </c>
      <c r="F77" s="212">
        <v>40655</v>
      </c>
      <c r="G77" s="167">
        <v>41062</v>
      </c>
      <c r="H77" s="177" t="s">
        <v>756</v>
      </c>
      <c r="I77" s="167" t="s">
        <v>757</v>
      </c>
      <c r="J77" s="223">
        <v>5498916</v>
      </c>
      <c r="K77" s="189">
        <f t="shared" si="0"/>
        <v>8982011</v>
      </c>
      <c r="L77" s="190"/>
      <c r="M77" s="191">
        <f>J77-K77</f>
        <v>-3483095</v>
      </c>
      <c r="N77" s="215"/>
      <c r="O77" s="230" t="s">
        <v>758</v>
      </c>
      <c r="P77" s="215"/>
      <c r="Q77" s="215"/>
      <c r="R77" s="215"/>
      <c r="S77" s="215"/>
      <c r="T77" s="221">
        <v>0</v>
      </c>
      <c r="U77" s="221">
        <v>6647764</v>
      </c>
      <c r="V77" s="221">
        <v>2334247</v>
      </c>
    </row>
    <row r="78" spans="1:24" s="195" customFormat="1" ht="95.25" thickBot="1">
      <c r="A78" s="164">
        <v>74</v>
      </c>
      <c r="B78" s="165" t="s">
        <v>759</v>
      </c>
      <c r="C78" s="167" t="s">
        <v>760</v>
      </c>
      <c r="D78" s="167" t="s">
        <v>41</v>
      </c>
      <c r="E78" s="165" t="s">
        <v>761</v>
      </c>
      <c r="F78" s="167">
        <v>40966</v>
      </c>
      <c r="G78" s="167">
        <v>41274</v>
      </c>
      <c r="H78" s="177" t="s">
        <v>762</v>
      </c>
      <c r="I78" s="167" t="s">
        <v>763</v>
      </c>
      <c r="J78" s="187" t="s">
        <v>54</v>
      </c>
      <c r="K78" s="189">
        <f t="shared" si="0"/>
        <v>21236</v>
      </c>
      <c r="L78" s="190"/>
      <c r="M78" s="191" t="e">
        <f>J78-K78</f>
        <v>#VALUE!</v>
      </c>
      <c r="N78" s="224"/>
      <c r="O78" s="219" t="s">
        <v>764</v>
      </c>
      <c r="P78" s="235"/>
      <c r="Q78" s="227"/>
      <c r="R78" s="215"/>
      <c r="S78" s="215"/>
      <c r="T78" s="221">
        <v>0</v>
      </c>
      <c r="U78" s="222">
        <v>0</v>
      </c>
      <c r="V78" s="222">
        <v>21236</v>
      </c>
    </row>
    <row r="79" spans="1:24" s="195" customFormat="1" ht="79.5" thickBot="1">
      <c r="A79" s="164">
        <v>75</v>
      </c>
      <c r="B79" s="165" t="s">
        <v>765</v>
      </c>
      <c r="C79" s="167" t="s">
        <v>70</v>
      </c>
      <c r="D79" s="167" t="s">
        <v>71</v>
      </c>
      <c r="E79" s="174" t="s">
        <v>1570</v>
      </c>
      <c r="F79" s="212">
        <v>40967</v>
      </c>
      <c r="G79" s="167" t="s">
        <v>26</v>
      </c>
      <c r="H79" s="166" t="s">
        <v>766</v>
      </c>
      <c r="I79" s="167" t="s">
        <v>767</v>
      </c>
      <c r="J79" s="187">
        <v>1741416.4</v>
      </c>
      <c r="K79" s="236"/>
      <c r="L79" s="237"/>
      <c r="M79" s="237"/>
      <c r="N79" s="224"/>
      <c r="O79" s="225" t="s">
        <v>768</v>
      </c>
      <c r="P79" s="235"/>
      <c r="Q79" s="227"/>
      <c r="R79" s="215"/>
      <c r="S79" s="215"/>
      <c r="T79" s="215"/>
      <c r="U79" s="215"/>
      <c r="V79" s="215"/>
    </row>
    <row r="80" spans="1:24" s="195" customFormat="1" ht="79.5" thickBot="1">
      <c r="A80" s="164">
        <v>76</v>
      </c>
      <c r="B80" s="165" t="s">
        <v>769</v>
      </c>
      <c r="C80" s="167" t="s">
        <v>70</v>
      </c>
      <c r="D80" s="167" t="s">
        <v>71</v>
      </c>
      <c r="E80" s="174" t="s">
        <v>1570</v>
      </c>
      <c r="F80" s="212">
        <v>40983</v>
      </c>
      <c r="G80" s="167" t="s">
        <v>26</v>
      </c>
      <c r="H80" s="166" t="s">
        <v>770</v>
      </c>
      <c r="I80" s="167" t="s">
        <v>771</v>
      </c>
      <c r="J80" s="187">
        <v>9327832.1999999993</v>
      </c>
      <c r="K80" s="236"/>
      <c r="L80" s="237"/>
      <c r="M80" s="237"/>
      <c r="N80" s="224"/>
      <c r="O80" s="225" t="s">
        <v>772</v>
      </c>
      <c r="P80" s="235"/>
      <c r="Q80" s="227"/>
      <c r="R80" s="215"/>
      <c r="S80" s="215"/>
      <c r="T80" s="215"/>
      <c r="U80" s="215"/>
      <c r="V80" s="215"/>
    </row>
    <row r="81" spans="1:23" s="195" customFormat="1" ht="48" thickBot="1">
      <c r="A81" s="164">
        <v>77</v>
      </c>
      <c r="B81" s="165" t="s">
        <v>773</v>
      </c>
      <c r="C81" s="167" t="s">
        <v>774</v>
      </c>
      <c r="D81" s="167" t="s">
        <v>41</v>
      </c>
      <c r="E81" s="238" t="s">
        <v>775</v>
      </c>
      <c r="F81" s="238">
        <v>40987</v>
      </c>
      <c r="G81" s="167">
        <v>41303</v>
      </c>
      <c r="H81" s="177" t="s">
        <v>776</v>
      </c>
      <c r="I81" s="238" t="s">
        <v>777</v>
      </c>
      <c r="J81" s="239" t="s">
        <v>54</v>
      </c>
      <c r="K81" s="189">
        <f t="shared" ref="K81:K90" si="1">SUM(T81:V81)</f>
        <v>2390552</v>
      </c>
      <c r="L81" s="190"/>
      <c r="M81" s="191" t="e">
        <f>J81-K81</f>
        <v>#VALUE!</v>
      </c>
      <c r="N81" s="224"/>
      <c r="O81" s="219" t="s">
        <v>778</v>
      </c>
      <c r="P81" s="235"/>
      <c r="Q81" s="227"/>
      <c r="R81" s="215"/>
      <c r="S81" s="215"/>
      <c r="T81" s="221">
        <v>0</v>
      </c>
      <c r="U81" s="221">
        <v>0</v>
      </c>
      <c r="V81" s="221">
        <v>2390552</v>
      </c>
    </row>
    <row r="82" spans="1:23" s="195" customFormat="1" ht="79.5" thickBot="1">
      <c r="A82" s="164">
        <v>78</v>
      </c>
      <c r="B82" s="165" t="s">
        <v>779</v>
      </c>
      <c r="C82" s="167" t="s">
        <v>780</v>
      </c>
      <c r="D82" s="167" t="s">
        <v>781</v>
      </c>
      <c r="E82" s="174" t="s">
        <v>782</v>
      </c>
      <c r="F82" s="212">
        <v>41029</v>
      </c>
      <c r="G82" s="167">
        <v>41155</v>
      </c>
      <c r="H82" s="177" t="s">
        <v>783</v>
      </c>
      <c r="I82" s="167" t="s">
        <v>784</v>
      </c>
      <c r="J82" s="223">
        <v>929187.61</v>
      </c>
      <c r="K82" s="189">
        <f t="shared" si="1"/>
        <v>978760</v>
      </c>
      <c r="L82" s="190"/>
      <c r="M82" s="191">
        <f>J82-K82</f>
        <v>-49572.390000000014</v>
      </c>
      <c r="N82" s="215"/>
      <c r="O82" s="233" t="s">
        <v>785</v>
      </c>
      <c r="P82" s="240"/>
      <c r="Q82" s="215"/>
      <c r="R82" s="215"/>
      <c r="S82" s="215"/>
      <c r="T82" s="221">
        <v>0</v>
      </c>
      <c r="U82" s="221">
        <v>0</v>
      </c>
      <c r="V82" s="221">
        <v>978760</v>
      </c>
    </row>
    <row r="83" spans="1:23" s="195" customFormat="1" ht="77.25" customHeight="1" thickBot="1">
      <c r="A83" s="164">
        <v>79</v>
      </c>
      <c r="B83" s="165" t="s">
        <v>786</v>
      </c>
      <c r="C83" s="167" t="s">
        <v>40</v>
      </c>
      <c r="D83" s="167" t="s">
        <v>787</v>
      </c>
      <c r="E83" s="174" t="s">
        <v>788</v>
      </c>
      <c r="F83" s="212">
        <v>40435</v>
      </c>
      <c r="G83" s="167">
        <v>40847</v>
      </c>
      <c r="H83" s="177" t="s">
        <v>789</v>
      </c>
      <c r="I83" s="167" t="s">
        <v>790</v>
      </c>
      <c r="J83" s="223" t="s">
        <v>54</v>
      </c>
      <c r="K83" s="189">
        <f t="shared" si="1"/>
        <v>14352727.15</v>
      </c>
      <c r="L83" s="215"/>
      <c r="M83" s="191" t="e">
        <f>J83-K83</f>
        <v>#VALUE!</v>
      </c>
      <c r="N83" s="215"/>
      <c r="O83" s="230" t="s">
        <v>791</v>
      </c>
      <c r="P83" s="215"/>
      <c r="Q83" s="215"/>
      <c r="R83" s="215"/>
      <c r="S83" s="215"/>
      <c r="T83" s="221">
        <v>2054556</v>
      </c>
      <c r="U83" s="221">
        <v>10604838</v>
      </c>
      <c r="V83" s="221">
        <v>1693333.15</v>
      </c>
      <c r="W83" s="228" t="s">
        <v>56</v>
      </c>
    </row>
    <row r="84" spans="1:23" s="195" customFormat="1" ht="79.5" thickBot="1">
      <c r="A84" s="164">
        <v>80</v>
      </c>
      <c r="B84" s="165" t="s">
        <v>792</v>
      </c>
      <c r="C84" s="167" t="s">
        <v>793</v>
      </c>
      <c r="D84" s="167" t="s">
        <v>130</v>
      </c>
      <c r="E84" s="174" t="s">
        <v>794</v>
      </c>
      <c r="F84" s="212">
        <v>40536</v>
      </c>
      <c r="G84" s="167">
        <v>41090</v>
      </c>
      <c r="H84" s="177" t="s">
        <v>27</v>
      </c>
      <c r="I84" s="171" t="s">
        <v>795</v>
      </c>
      <c r="J84" s="223">
        <v>4482592</v>
      </c>
      <c r="K84" s="189">
        <f t="shared" si="1"/>
        <v>6843864.04</v>
      </c>
      <c r="L84" s="215"/>
      <c r="M84" s="191">
        <f>J84-K84</f>
        <v>-2361272.04</v>
      </c>
      <c r="N84" s="215"/>
      <c r="O84" s="216" t="s">
        <v>796</v>
      </c>
      <c r="P84" s="215"/>
      <c r="Q84" s="215"/>
      <c r="R84" s="215"/>
      <c r="S84" s="215"/>
      <c r="T84" s="221">
        <v>1604844</v>
      </c>
      <c r="U84" s="221">
        <v>4814294</v>
      </c>
      <c r="V84" s="221">
        <v>424726.04</v>
      </c>
      <c r="W84" s="228" t="s">
        <v>797</v>
      </c>
    </row>
    <row r="85" spans="1:23" s="195" customFormat="1" ht="48" thickBot="1">
      <c r="A85" s="164">
        <v>81</v>
      </c>
      <c r="B85" s="165" t="s">
        <v>798</v>
      </c>
      <c r="C85" s="167" t="s">
        <v>799</v>
      </c>
      <c r="D85" s="167" t="s">
        <v>41</v>
      </c>
      <c r="E85" s="238" t="s">
        <v>775</v>
      </c>
      <c r="F85" s="167">
        <v>41036</v>
      </c>
      <c r="G85" s="167">
        <v>41095</v>
      </c>
      <c r="H85" s="177" t="s">
        <v>800</v>
      </c>
      <c r="I85" s="167" t="s">
        <v>801</v>
      </c>
      <c r="J85" s="187" t="s">
        <v>54</v>
      </c>
      <c r="K85" s="189">
        <f t="shared" si="1"/>
        <v>277927</v>
      </c>
      <c r="L85" s="190"/>
      <c r="M85" s="191"/>
      <c r="N85" s="224"/>
      <c r="O85" s="225" t="s">
        <v>802</v>
      </c>
      <c r="P85" s="235"/>
      <c r="Q85" s="227"/>
      <c r="R85" s="215"/>
      <c r="S85" s="215"/>
      <c r="T85" s="221">
        <v>0</v>
      </c>
      <c r="U85" s="221">
        <v>0</v>
      </c>
      <c r="V85" s="221">
        <v>277927</v>
      </c>
    </row>
    <row r="86" spans="1:23" s="195" customFormat="1" ht="111" thickBot="1">
      <c r="A86" s="164">
        <v>82</v>
      </c>
      <c r="B86" s="165" t="s">
        <v>803</v>
      </c>
      <c r="C86" s="167" t="s">
        <v>804</v>
      </c>
      <c r="D86" s="167" t="s">
        <v>163</v>
      </c>
      <c r="E86" s="174" t="s">
        <v>1571</v>
      </c>
      <c r="F86" s="212">
        <v>40824</v>
      </c>
      <c r="G86" s="167">
        <v>41121</v>
      </c>
      <c r="H86" s="177" t="s">
        <v>805</v>
      </c>
      <c r="I86" s="171" t="s">
        <v>806</v>
      </c>
      <c r="J86" s="223">
        <v>143157.26999999999</v>
      </c>
      <c r="K86" s="189">
        <f t="shared" si="1"/>
        <v>168003</v>
      </c>
      <c r="L86" s="190"/>
      <c r="M86" s="191">
        <f>J86-K86</f>
        <v>-24845.73000000001</v>
      </c>
      <c r="N86" s="215"/>
      <c r="O86" s="230" t="s">
        <v>807</v>
      </c>
      <c r="P86" s="215"/>
      <c r="Q86" s="215"/>
      <c r="R86" s="215"/>
      <c r="S86" s="215"/>
      <c r="T86" s="221">
        <v>0</v>
      </c>
      <c r="U86" s="221">
        <v>144235</v>
      </c>
      <c r="V86" s="232">
        <v>23768</v>
      </c>
      <c r="W86" s="228" t="s">
        <v>808</v>
      </c>
    </row>
    <row r="87" spans="1:23" s="195" customFormat="1" ht="90" customHeight="1" thickBot="1">
      <c r="A87" s="164">
        <v>83</v>
      </c>
      <c r="B87" s="165" t="s">
        <v>809</v>
      </c>
      <c r="C87" s="167" t="s">
        <v>672</v>
      </c>
      <c r="D87" s="167" t="s">
        <v>810</v>
      </c>
      <c r="E87" s="174" t="s">
        <v>61</v>
      </c>
      <c r="F87" s="212">
        <v>40714</v>
      </c>
      <c r="G87" s="167">
        <v>41274</v>
      </c>
      <c r="H87" s="177" t="s">
        <v>811</v>
      </c>
      <c r="I87" s="167" t="s">
        <v>812</v>
      </c>
      <c r="J87" s="223">
        <v>4605000</v>
      </c>
      <c r="K87" s="189">
        <f t="shared" si="1"/>
        <v>3307648</v>
      </c>
      <c r="L87" s="190"/>
      <c r="M87" s="191">
        <f>J87-K87</f>
        <v>1297352</v>
      </c>
      <c r="N87" s="215"/>
      <c r="O87" s="230" t="s">
        <v>813</v>
      </c>
      <c r="P87" s="215"/>
      <c r="Q87" s="215"/>
      <c r="R87" s="215"/>
      <c r="S87" s="215"/>
      <c r="T87" s="221">
        <v>0</v>
      </c>
      <c r="U87" s="221">
        <v>1296763</v>
      </c>
      <c r="V87" s="232">
        <v>2010885</v>
      </c>
      <c r="W87" s="241"/>
    </row>
    <row r="88" spans="1:23" s="195" customFormat="1" ht="90" customHeight="1" thickBot="1">
      <c r="A88" s="164">
        <v>84</v>
      </c>
      <c r="B88" s="165" t="s">
        <v>814</v>
      </c>
      <c r="C88" s="167" t="s">
        <v>111</v>
      </c>
      <c r="D88" s="167" t="s">
        <v>41</v>
      </c>
      <c r="E88" s="174" t="s">
        <v>87</v>
      </c>
      <c r="F88" s="212">
        <v>41051</v>
      </c>
      <c r="G88" s="167">
        <v>41234</v>
      </c>
      <c r="H88" s="166" t="s">
        <v>815</v>
      </c>
      <c r="I88" s="167" t="s">
        <v>816</v>
      </c>
      <c r="J88" s="223" t="s">
        <v>54</v>
      </c>
      <c r="K88" s="189">
        <f t="shared" si="1"/>
        <v>175818</v>
      </c>
      <c r="L88" s="190"/>
      <c r="M88" s="191" t="e">
        <f>J88-K88</f>
        <v>#VALUE!</v>
      </c>
      <c r="N88" s="224"/>
      <c r="O88" s="225" t="s">
        <v>817</v>
      </c>
      <c r="P88" s="235"/>
      <c r="Q88" s="227"/>
      <c r="R88" s="215"/>
      <c r="S88" s="215"/>
      <c r="T88" s="242">
        <v>0</v>
      </c>
      <c r="U88" s="243">
        <v>0</v>
      </c>
      <c r="V88" s="244">
        <v>175818</v>
      </c>
      <c r="W88" s="245"/>
    </row>
    <row r="89" spans="1:23" s="195" customFormat="1" ht="95.25" customHeight="1" thickBot="1">
      <c r="A89" s="164">
        <v>85</v>
      </c>
      <c r="B89" s="165" t="s">
        <v>818</v>
      </c>
      <c r="C89" s="167" t="s">
        <v>315</v>
      </c>
      <c r="D89" s="167" t="s">
        <v>755</v>
      </c>
      <c r="E89" s="174" t="s">
        <v>87</v>
      </c>
      <c r="F89" s="212">
        <v>40793</v>
      </c>
      <c r="G89" s="167">
        <v>41152</v>
      </c>
      <c r="H89" s="177" t="s">
        <v>819</v>
      </c>
      <c r="I89" s="167" t="s">
        <v>820</v>
      </c>
      <c r="J89" s="223" t="s">
        <v>54</v>
      </c>
      <c r="K89" s="189">
        <f t="shared" si="1"/>
        <v>3447233</v>
      </c>
      <c r="L89" s="190"/>
      <c r="M89" s="191" t="e">
        <f>J89-K89</f>
        <v>#VALUE!</v>
      </c>
      <c r="N89" s="224"/>
      <c r="O89" s="225" t="s">
        <v>821</v>
      </c>
      <c r="P89" s="235"/>
      <c r="Q89" s="227"/>
      <c r="R89" s="215"/>
      <c r="S89" s="215"/>
      <c r="T89" s="221">
        <v>0</v>
      </c>
      <c r="U89" s="221">
        <v>2222052</v>
      </c>
      <c r="V89" s="221">
        <v>1225181</v>
      </c>
      <c r="W89" s="246" t="s">
        <v>822</v>
      </c>
    </row>
    <row r="90" spans="1:23" s="195" customFormat="1" ht="66" customHeight="1" thickBot="1">
      <c r="A90" s="164">
        <v>86</v>
      </c>
      <c r="B90" s="210" t="s">
        <v>823</v>
      </c>
      <c r="C90" s="167" t="s">
        <v>824</v>
      </c>
      <c r="D90" s="167" t="s">
        <v>825</v>
      </c>
      <c r="E90" s="174" t="s">
        <v>1493</v>
      </c>
      <c r="F90" s="212">
        <v>40639</v>
      </c>
      <c r="G90" s="212">
        <v>41212</v>
      </c>
      <c r="H90" s="177" t="s">
        <v>826</v>
      </c>
      <c r="I90" s="167" t="s">
        <v>827</v>
      </c>
      <c r="J90" s="223" t="s">
        <v>54</v>
      </c>
      <c r="K90" s="189">
        <f t="shared" si="1"/>
        <v>4733606.21</v>
      </c>
      <c r="L90" s="190"/>
      <c r="M90" s="191" t="e">
        <f>J90-K90</f>
        <v>#VALUE!</v>
      </c>
      <c r="N90" s="215"/>
      <c r="O90" s="233" t="s">
        <v>828</v>
      </c>
      <c r="P90" s="233"/>
      <c r="Q90" s="215"/>
      <c r="R90" s="215"/>
      <c r="S90" s="215"/>
      <c r="T90" s="232">
        <v>543492.49</v>
      </c>
      <c r="U90" s="247">
        <v>3018633.48</v>
      </c>
      <c r="V90" s="232">
        <v>1171480.24</v>
      </c>
      <c r="W90" s="228" t="s">
        <v>56</v>
      </c>
    </row>
    <row r="91" spans="1:23" s="39" customFormat="1" ht="85.5" customHeight="1" thickBot="1">
      <c r="A91" s="164">
        <v>87</v>
      </c>
      <c r="B91" s="165"/>
      <c r="C91" s="166" t="s">
        <v>829</v>
      </c>
      <c r="D91" s="167" t="s">
        <v>825</v>
      </c>
      <c r="E91" s="174" t="s">
        <v>830</v>
      </c>
      <c r="F91" s="212">
        <v>41162</v>
      </c>
      <c r="G91" s="212">
        <v>41394</v>
      </c>
      <c r="H91" s="166" t="s">
        <v>831</v>
      </c>
      <c r="I91" s="167"/>
      <c r="J91" s="169"/>
      <c r="K91" s="248"/>
      <c r="L91" s="249"/>
      <c r="M91" s="250"/>
      <c r="N91" s="141"/>
      <c r="O91" s="251"/>
      <c r="P91" s="141"/>
      <c r="Q91" s="25"/>
      <c r="R91" s="25"/>
      <c r="S91" s="25"/>
      <c r="T91" s="25"/>
      <c r="U91" s="25"/>
      <c r="V91" s="25"/>
      <c r="W91" s="30"/>
    </row>
    <row r="92" spans="1:23" s="39" customFormat="1" ht="85.5" customHeight="1" thickBot="1">
      <c r="A92" s="164">
        <v>88</v>
      </c>
      <c r="B92" s="165" t="s">
        <v>832</v>
      </c>
      <c r="C92" s="166" t="s">
        <v>833</v>
      </c>
      <c r="D92" s="167"/>
      <c r="E92" s="174" t="s">
        <v>830</v>
      </c>
      <c r="F92" s="212">
        <v>41191</v>
      </c>
      <c r="G92" s="212">
        <v>41305</v>
      </c>
      <c r="H92" s="166" t="s">
        <v>834</v>
      </c>
      <c r="I92" s="167"/>
      <c r="J92" s="169"/>
      <c r="K92" s="252"/>
      <c r="L92" s="249"/>
      <c r="M92" s="250"/>
      <c r="N92" s="141"/>
      <c r="O92" s="251"/>
      <c r="P92" s="141"/>
      <c r="Q92" s="25"/>
      <c r="R92" s="25"/>
      <c r="S92" s="25"/>
      <c r="T92" s="25"/>
      <c r="U92" s="25"/>
      <c r="W92" s="30"/>
    </row>
    <row r="93" spans="1:23" ht="111" thickBot="1">
      <c r="A93" s="164">
        <v>89</v>
      </c>
      <c r="B93" s="174" t="s">
        <v>835</v>
      </c>
      <c r="C93" s="167" t="s">
        <v>836</v>
      </c>
      <c r="D93" s="167" t="s">
        <v>372</v>
      </c>
      <c r="E93" s="174" t="s">
        <v>253</v>
      </c>
      <c r="F93" s="212">
        <v>40935</v>
      </c>
      <c r="G93" s="212">
        <v>40968</v>
      </c>
      <c r="H93" s="165" t="s">
        <v>837</v>
      </c>
      <c r="I93" s="167" t="s">
        <v>838</v>
      </c>
      <c r="J93" s="223">
        <v>2912920</v>
      </c>
      <c r="K93" s="253"/>
      <c r="O93" s="254" t="s">
        <v>839</v>
      </c>
    </row>
    <row r="94" spans="1:23" ht="63.75" thickBot="1">
      <c r="A94" s="164">
        <v>90</v>
      </c>
      <c r="B94" s="165" t="s">
        <v>840</v>
      </c>
      <c r="C94" s="167" t="s">
        <v>841</v>
      </c>
      <c r="D94" s="167" t="s">
        <v>842</v>
      </c>
      <c r="E94" s="165" t="s">
        <v>843</v>
      </c>
      <c r="F94" s="212">
        <v>40450</v>
      </c>
      <c r="G94" s="212">
        <v>40816</v>
      </c>
      <c r="H94" s="165" t="s">
        <v>27</v>
      </c>
      <c r="I94" s="167" t="s">
        <v>844</v>
      </c>
      <c r="J94" s="223" t="s">
        <v>54</v>
      </c>
      <c r="K94" s="253"/>
      <c r="O94" s="254" t="s">
        <v>845</v>
      </c>
    </row>
    <row r="95" spans="1:23" ht="73.5" customHeight="1" thickBot="1">
      <c r="A95" s="164">
        <v>91</v>
      </c>
      <c r="B95" s="174" t="s">
        <v>846</v>
      </c>
      <c r="C95" s="167" t="s">
        <v>389</v>
      </c>
      <c r="D95" s="167" t="s">
        <v>847</v>
      </c>
      <c r="E95" s="174" t="s">
        <v>87</v>
      </c>
      <c r="F95" s="212">
        <v>40710</v>
      </c>
      <c r="G95" s="212">
        <v>41029</v>
      </c>
      <c r="H95" s="165" t="s">
        <v>848</v>
      </c>
      <c r="I95" s="167" t="s">
        <v>849</v>
      </c>
      <c r="J95" s="223" t="s">
        <v>54</v>
      </c>
      <c r="K95" s="253"/>
      <c r="O95" s="408" t="s">
        <v>850</v>
      </c>
    </row>
    <row r="96" spans="1:23" ht="54.75" customHeight="1" thickBot="1">
      <c r="A96" s="164">
        <v>92</v>
      </c>
      <c r="B96" s="174" t="s">
        <v>851</v>
      </c>
      <c r="C96" s="167" t="s">
        <v>409</v>
      </c>
      <c r="D96" s="167" t="s">
        <v>729</v>
      </c>
      <c r="E96" s="174" t="s">
        <v>852</v>
      </c>
      <c r="F96" s="212">
        <v>40879</v>
      </c>
      <c r="G96" s="212">
        <v>41099</v>
      </c>
      <c r="H96" s="165" t="s">
        <v>853</v>
      </c>
      <c r="I96" s="167" t="s">
        <v>854</v>
      </c>
      <c r="J96" s="223" t="s">
        <v>54</v>
      </c>
      <c r="K96" s="255"/>
      <c r="O96" s="254" t="s">
        <v>855</v>
      </c>
    </row>
    <row r="97" spans="1:26" s="39" customFormat="1" ht="142.5" thickBot="1">
      <c r="A97" s="164">
        <v>93</v>
      </c>
      <c r="B97" s="203" t="s">
        <v>856</v>
      </c>
      <c r="C97" s="201" t="s">
        <v>857</v>
      </c>
      <c r="D97" s="201" t="s">
        <v>858</v>
      </c>
      <c r="E97" s="201" t="s">
        <v>859</v>
      </c>
      <c r="F97" s="256">
        <v>41380</v>
      </c>
      <c r="G97" s="256">
        <v>41382</v>
      </c>
      <c r="H97" s="257" t="s">
        <v>860</v>
      </c>
      <c r="I97" s="257" t="s">
        <v>861</v>
      </c>
      <c r="J97" s="258">
        <v>12250</v>
      </c>
      <c r="K97" s="259">
        <v>910016883</v>
      </c>
      <c r="N97" s="260"/>
      <c r="O97" s="261" t="s">
        <v>862</v>
      </c>
      <c r="P97" s="262"/>
      <c r="Q97" s="260"/>
      <c r="R97" s="260"/>
      <c r="S97" s="260"/>
      <c r="T97" s="260"/>
      <c r="U97" s="260"/>
      <c r="V97" s="195"/>
      <c r="W97" s="263"/>
      <c r="X97" s="260"/>
      <c r="Y97" s="260"/>
    </row>
    <row r="98" spans="1:26" s="22" customFormat="1" ht="90.75" thickBot="1">
      <c r="A98" s="164">
        <v>94</v>
      </c>
      <c r="B98" s="165" t="s">
        <v>863</v>
      </c>
      <c r="C98" s="167" t="s">
        <v>252</v>
      </c>
      <c r="D98" s="167" t="s">
        <v>140</v>
      </c>
      <c r="E98" s="174" t="s">
        <v>87</v>
      </c>
      <c r="F98" s="212">
        <v>40737</v>
      </c>
      <c r="G98" s="167">
        <v>41390</v>
      </c>
      <c r="H98" s="165" t="s">
        <v>864</v>
      </c>
      <c r="I98" s="167" t="s">
        <v>865</v>
      </c>
      <c r="J98" s="187" t="s">
        <v>54</v>
      </c>
      <c r="K98" s="45">
        <f t="shared" ref="K98:K103" si="2">SUM(T98:V98)</f>
        <v>1682275</v>
      </c>
      <c r="L98" s="264"/>
      <c r="M98" s="47" t="e">
        <f t="shared" ref="M98:M103" si="3">J98-K98</f>
        <v>#VALUE!</v>
      </c>
      <c r="N98" s="36"/>
      <c r="O98" s="265" t="s">
        <v>866</v>
      </c>
      <c r="P98" s="37"/>
      <c r="Q98" s="50"/>
      <c r="R98" s="51"/>
      <c r="S98" s="51"/>
      <c r="T98" s="52">
        <v>0</v>
      </c>
      <c r="U98" s="52">
        <v>0</v>
      </c>
      <c r="V98" s="62">
        <v>1682275</v>
      </c>
      <c r="W98" s="30" t="s">
        <v>867</v>
      </c>
      <c r="X98" s="23" t="s">
        <v>868</v>
      </c>
      <c r="Y98" s="23" t="s">
        <v>117</v>
      </c>
    </row>
    <row r="99" spans="1:26" s="22" customFormat="1" ht="79.5" thickBot="1">
      <c r="A99" s="164">
        <v>95</v>
      </c>
      <c r="B99" s="165" t="s">
        <v>869</v>
      </c>
      <c r="C99" s="167" t="s">
        <v>870</v>
      </c>
      <c r="D99" s="167" t="s">
        <v>871</v>
      </c>
      <c r="E99" s="174" t="s">
        <v>872</v>
      </c>
      <c r="F99" s="212">
        <v>41095</v>
      </c>
      <c r="G99" s="167">
        <v>41363</v>
      </c>
      <c r="H99" s="165" t="s">
        <v>873</v>
      </c>
      <c r="I99" s="167" t="s">
        <v>874</v>
      </c>
      <c r="J99" s="187">
        <v>1131750</v>
      </c>
      <c r="K99" s="45">
        <f t="shared" si="2"/>
        <v>1218089</v>
      </c>
      <c r="L99" s="264"/>
      <c r="M99" s="47">
        <f t="shared" si="3"/>
        <v>-86339</v>
      </c>
      <c r="N99" s="51"/>
      <c r="O99" s="48" t="s">
        <v>875</v>
      </c>
      <c r="P99" s="37"/>
      <c r="Q99" s="50"/>
      <c r="R99" s="51"/>
      <c r="S99" s="51"/>
      <c r="T99" s="52">
        <v>0</v>
      </c>
      <c r="U99" s="15">
        <v>0</v>
      </c>
      <c r="V99" s="81">
        <v>1218089</v>
      </c>
      <c r="W99" s="39"/>
      <c r="X99" s="70" t="s">
        <v>871</v>
      </c>
      <c r="Y99" s="70" t="s">
        <v>876</v>
      </c>
    </row>
    <row r="100" spans="1:26" s="22" customFormat="1" ht="74.25" customHeight="1" thickBot="1">
      <c r="A100" s="164">
        <v>96</v>
      </c>
      <c r="B100" s="165" t="s">
        <v>877</v>
      </c>
      <c r="C100" s="167" t="s">
        <v>878</v>
      </c>
      <c r="D100" s="167" t="s">
        <v>429</v>
      </c>
      <c r="E100" s="174" t="s">
        <v>601</v>
      </c>
      <c r="F100" s="212">
        <v>40399</v>
      </c>
      <c r="G100" s="167">
        <v>41469</v>
      </c>
      <c r="H100" s="165" t="s">
        <v>879</v>
      </c>
      <c r="I100" s="167" t="s">
        <v>880</v>
      </c>
      <c r="J100" s="187">
        <v>929187.61</v>
      </c>
      <c r="K100" s="45">
        <f t="shared" si="2"/>
        <v>2321366</v>
      </c>
      <c r="L100" s="45"/>
      <c r="M100" s="47">
        <f t="shared" si="3"/>
        <v>-1392178.3900000001</v>
      </c>
      <c r="N100" s="51"/>
      <c r="O100" s="266" t="s">
        <v>881</v>
      </c>
      <c r="P100" s="51" t="s">
        <v>30</v>
      </c>
      <c r="Q100" s="51"/>
      <c r="R100" s="51"/>
      <c r="S100" s="51"/>
      <c r="T100" s="52">
        <v>0</v>
      </c>
      <c r="U100" s="52">
        <v>721007</v>
      </c>
      <c r="V100" s="52">
        <v>1600359</v>
      </c>
      <c r="W100" s="22" t="s">
        <v>203</v>
      </c>
      <c r="X100" s="22" t="s">
        <v>882</v>
      </c>
    </row>
    <row r="101" spans="1:26" s="22" customFormat="1" ht="71.25" customHeight="1" thickBot="1">
      <c r="A101" s="164">
        <v>97</v>
      </c>
      <c r="B101" s="165" t="s">
        <v>883</v>
      </c>
      <c r="C101" s="167" t="s">
        <v>884</v>
      </c>
      <c r="D101" s="165" t="s">
        <v>41</v>
      </c>
      <c r="E101" s="165" t="s">
        <v>121</v>
      </c>
      <c r="F101" s="212">
        <v>40638</v>
      </c>
      <c r="G101" s="167" t="s">
        <v>885</v>
      </c>
      <c r="H101" s="165" t="s">
        <v>27</v>
      </c>
      <c r="I101" s="171" t="s">
        <v>886</v>
      </c>
      <c r="J101" s="187">
        <v>6201562.3499999996</v>
      </c>
      <c r="K101" s="45">
        <f t="shared" si="2"/>
        <v>1492453</v>
      </c>
      <c r="L101" s="46"/>
      <c r="M101" s="47">
        <f t="shared" si="3"/>
        <v>4709109.3499999996</v>
      </c>
      <c r="N101" s="51"/>
      <c r="O101" s="58" t="s">
        <v>887</v>
      </c>
      <c r="P101" s="51"/>
      <c r="Q101" s="51"/>
      <c r="R101" s="51"/>
      <c r="S101" s="51"/>
      <c r="T101" s="52">
        <v>0</v>
      </c>
      <c r="U101" s="52">
        <v>0</v>
      </c>
      <c r="V101" s="62">
        <v>1492453</v>
      </c>
      <c r="W101" s="23" t="s">
        <v>888</v>
      </c>
      <c r="X101" s="267" t="s">
        <v>889</v>
      </c>
      <c r="Y101" s="104"/>
    </row>
    <row r="102" spans="1:26" s="22" customFormat="1" ht="126.75" thickBot="1">
      <c r="A102" s="164">
        <v>98</v>
      </c>
      <c r="B102" s="165" t="s">
        <v>890</v>
      </c>
      <c r="C102" s="167" t="s">
        <v>891</v>
      </c>
      <c r="D102" s="165" t="s">
        <v>41</v>
      </c>
      <c r="E102" s="165" t="s">
        <v>87</v>
      </c>
      <c r="F102" s="212">
        <v>40864</v>
      </c>
      <c r="G102" s="167" t="s">
        <v>885</v>
      </c>
      <c r="H102" s="165" t="s">
        <v>892</v>
      </c>
      <c r="I102" s="167" t="s">
        <v>893</v>
      </c>
      <c r="J102" s="187" t="s">
        <v>54</v>
      </c>
      <c r="K102" s="45">
        <f t="shared" si="2"/>
        <v>2209960</v>
      </c>
      <c r="L102" s="46"/>
      <c r="M102" s="47" t="e">
        <f t="shared" si="3"/>
        <v>#VALUE!</v>
      </c>
      <c r="N102" s="36"/>
      <c r="O102" s="265" t="s">
        <v>894</v>
      </c>
      <c r="P102" s="37"/>
      <c r="Q102" s="50"/>
      <c r="R102" s="51"/>
      <c r="S102" s="51"/>
      <c r="T102" s="52"/>
      <c r="U102" s="52">
        <v>0</v>
      </c>
      <c r="V102" s="62">
        <v>2209960</v>
      </c>
      <c r="W102" s="30" t="s">
        <v>895</v>
      </c>
    </row>
    <row r="103" spans="1:26" s="22" customFormat="1" ht="91.5" customHeight="1" thickBot="1">
      <c r="A103" s="164">
        <v>99</v>
      </c>
      <c r="B103" s="165" t="s">
        <v>896</v>
      </c>
      <c r="C103" s="167" t="s">
        <v>897</v>
      </c>
      <c r="D103" s="165" t="s">
        <v>686</v>
      </c>
      <c r="E103" s="165" t="s">
        <v>898</v>
      </c>
      <c r="F103" s="212">
        <v>40865</v>
      </c>
      <c r="G103" s="167" t="s">
        <v>885</v>
      </c>
      <c r="H103" s="165" t="s">
        <v>899</v>
      </c>
      <c r="I103" s="171" t="s">
        <v>900</v>
      </c>
      <c r="J103" s="187">
        <v>2362500</v>
      </c>
      <c r="K103" s="45">
        <f t="shared" si="2"/>
        <v>3054398</v>
      </c>
      <c r="L103" s="46"/>
      <c r="M103" s="47">
        <f t="shared" si="3"/>
        <v>-691898</v>
      </c>
      <c r="N103" s="36"/>
      <c r="O103" s="48" t="s">
        <v>901</v>
      </c>
      <c r="P103" s="37"/>
      <c r="Q103" s="50"/>
      <c r="R103" s="51"/>
      <c r="S103" s="51"/>
      <c r="T103" s="52">
        <v>0</v>
      </c>
      <c r="U103" s="52">
        <v>559965</v>
      </c>
      <c r="V103" s="62">
        <v>2494433</v>
      </c>
      <c r="W103" s="22" t="s">
        <v>902</v>
      </c>
      <c r="X103" s="22" t="s">
        <v>903</v>
      </c>
      <c r="Y103" s="22" t="s">
        <v>904</v>
      </c>
    </row>
    <row r="104" spans="1:26" s="22" customFormat="1" ht="71.25" customHeight="1" thickBot="1">
      <c r="A104" s="164">
        <v>100</v>
      </c>
      <c r="B104" s="268" t="s">
        <v>905</v>
      </c>
      <c r="C104" s="269" t="s">
        <v>906</v>
      </c>
      <c r="D104" s="270" t="s">
        <v>41</v>
      </c>
      <c r="E104" s="271" t="s">
        <v>907</v>
      </c>
      <c r="F104" s="272">
        <v>41426</v>
      </c>
      <c r="G104" s="167" t="s">
        <v>885</v>
      </c>
      <c r="H104" s="203" t="s">
        <v>908</v>
      </c>
      <c r="I104" s="203" t="s">
        <v>909</v>
      </c>
      <c r="J104" s="187" t="s">
        <v>54</v>
      </c>
      <c r="K104" s="346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274">
        <f>SUM(L104:Q104)</f>
        <v>0</v>
      </c>
      <c r="X104" s="274"/>
      <c r="Y104" s="274" t="s">
        <v>910</v>
      </c>
      <c r="Z104" s="86"/>
    </row>
    <row r="105" spans="1:26" s="22" customFormat="1" ht="75.75" thickBot="1">
      <c r="A105" s="164">
        <v>101</v>
      </c>
      <c r="B105" s="165" t="s">
        <v>58</v>
      </c>
      <c r="C105" s="167" t="s">
        <v>59</v>
      </c>
      <c r="D105" s="165" t="s">
        <v>60</v>
      </c>
      <c r="E105" s="275" t="s">
        <v>61</v>
      </c>
      <c r="F105" s="212">
        <v>40714</v>
      </c>
      <c r="G105" s="276" t="s">
        <v>26</v>
      </c>
      <c r="H105" s="277" t="s">
        <v>62</v>
      </c>
      <c r="I105" s="167" t="s">
        <v>63</v>
      </c>
      <c r="J105" s="278">
        <v>4255120</v>
      </c>
      <c r="K105" s="45"/>
      <c r="L105" s="279"/>
      <c r="M105" s="47">
        <f t="shared" ref="M105:M112" si="4">J105-K105</f>
        <v>4255120</v>
      </c>
      <c r="N105" s="51"/>
      <c r="O105" s="280" t="s">
        <v>64</v>
      </c>
      <c r="P105" s="280" t="s">
        <v>65</v>
      </c>
      <c r="Q105" s="51"/>
      <c r="R105" s="51"/>
      <c r="S105" s="51"/>
      <c r="T105" s="281">
        <v>0</v>
      </c>
      <c r="U105" s="281">
        <v>961482</v>
      </c>
      <c r="V105" s="282">
        <v>5454875.7199999997</v>
      </c>
      <c r="W105" s="283" t="s">
        <v>66</v>
      </c>
      <c r="X105" s="22" t="s">
        <v>67</v>
      </c>
      <c r="Y105" s="104" t="s">
        <v>68</v>
      </c>
    </row>
    <row r="106" spans="1:26" s="22" customFormat="1" ht="63.75" thickBot="1">
      <c r="A106" s="164">
        <v>102</v>
      </c>
      <c r="B106" s="165" t="s">
        <v>84</v>
      </c>
      <c r="C106" s="167" t="s">
        <v>85</v>
      </c>
      <c r="D106" s="165" t="s">
        <v>86</v>
      </c>
      <c r="E106" s="165" t="s">
        <v>87</v>
      </c>
      <c r="F106" s="212">
        <v>40905</v>
      </c>
      <c r="G106" s="212">
        <v>41612</v>
      </c>
      <c r="H106" s="165" t="s">
        <v>88</v>
      </c>
      <c r="I106" s="167" t="s">
        <v>89</v>
      </c>
      <c r="J106" s="187" t="s">
        <v>54</v>
      </c>
      <c r="K106" s="45"/>
      <c r="L106" s="279"/>
      <c r="M106" s="47" t="e">
        <f t="shared" si="4"/>
        <v>#VALUE!</v>
      </c>
      <c r="N106" s="51"/>
      <c r="O106" s="284" t="s">
        <v>90</v>
      </c>
      <c r="P106" s="285" t="s">
        <v>91</v>
      </c>
      <c r="Q106" s="51"/>
      <c r="R106" s="51"/>
      <c r="S106" s="51"/>
      <c r="T106" s="52">
        <v>0</v>
      </c>
      <c r="U106" s="62">
        <v>104951.55</v>
      </c>
      <c r="V106" s="62">
        <v>2510818.83</v>
      </c>
      <c r="W106" s="30" t="s">
        <v>92</v>
      </c>
      <c r="X106" s="22" t="s">
        <v>93</v>
      </c>
      <c r="Y106" s="286" t="s">
        <v>94</v>
      </c>
    </row>
    <row r="107" spans="1:26" s="22" customFormat="1" ht="95.25" customHeight="1" thickBot="1">
      <c r="A107" s="164">
        <v>103</v>
      </c>
      <c r="B107" s="165" t="s">
        <v>128</v>
      </c>
      <c r="C107" s="167" t="s">
        <v>129</v>
      </c>
      <c r="D107" s="165" t="s">
        <v>130</v>
      </c>
      <c r="E107" s="275" t="s">
        <v>131</v>
      </c>
      <c r="F107" s="167">
        <v>41009</v>
      </c>
      <c r="G107" s="287" t="s">
        <v>885</v>
      </c>
      <c r="H107" s="165" t="s">
        <v>132</v>
      </c>
      <c r="I107" s="171" t="s">
        <v>133</v>
      </c>
      <c r="J107" s="288">
        <v>3796853</v>
      </c>
      <c r="K107" s="45"/>
      <c r="L107" s="279"/>
      <c r="M107" s="47">
        <f t="shared" si="4"/>
        <v>3796853</v>
      </c>
      <c r="N107" s="289"/>
      <c r="O107" s="284" t="s">
        <v>134</v>
      </c>
      <c r="P107" s="290" t="s">
        <v>135</v>
      </c>
      <c r="Q107" s="50"/>
      <c r="R107" s="51"/>
      <c r="S107" s="51"/>
      <c r="T107" s="52">
        <v>0</v>
      </c>
      <c r="U107" s="52">
        <v>0</v>
      </c>
      <c r="V107" s="52">
        <v>858913.54</v>
      </c>
      <c r="X107" s="291" t="s">
        <v>136</v>
      </c>
      <c r="Y107" s="292" t="s">
        <v>137</v>
      </c>
    </row>
    <row r="108" spans="1:26" s="22" customFormat="1" ht="90.75" customHeight="1" thickBot="1">
      <c r="A108" s="164">
        <v>104</v>
      </c>
      <c r="B108" s="277" t="s">
        <v>138</v>
      </c>
      <c r="C108" s="167" t="s">
        <v>139</v>
      </c>
      <c r="D108" s="165" t="s">
        <v>140</v>
      </c>
      <c r="E108" s="275" t="s">
        <v>131</v>
      </c>
      <c r="F108" s="167">
        <v>41027</v>
      </c>
      <c r="G108" s="287" t="s">
        <v>885</v>
      </c>
      <c r="H108" s="276" t="s">
        <v>141</v>
      </c>
      <c r="I108" s="293" t="s">
        <v>142</v>
      </c>
      <c r="J108" s="294">
        <v>3947206.8</v>
      </c>
      <c r="K108" s="410"/>
      <c r="L108" s="279"/>
      <c r="M108" s="47">
        <f t="shared" si="4"/>
        <v>3947206.8</v>
      </c>
      <c r="N108" s="289"/>
      <c r="O108" s="295" t="s">
        <v>143</v>
      </c>
      <c r="P108" s="37"/>
      <c r="Q108" s="50"/>
      <c r="R108" s="51"/>
      <c r="S108" s="51"/>
      <c r="T108" s="52">
        <v>0</v>
      </c>
      <c r="U108" s="52">
        <v>0</v>
      </c>
      <c r="V108" s="52">
        <v>2713057</v>
      </c>
      <c r="X108" s="22" t="s">
        <v>144</v>
      </c>
      <c r="Y108" s="286" t="s">
        <v>145</v>
      </c>
    </row>
    <row r="109" spans="1:26" s="22" customFormat="1" ht="90.75" customHeight="1" thickBot="1">
      <c r="A109" s="164">
        <v>105</v>
      </c>
      <c r="B109" s="165" t="s">
        <v>146</v>
      </c>
      <c r="C109" s="167" t="s">
        <v>147</v>
      </c>
      <c r="D109" s="165" t="s">
        <v>130</v>
      </c>
      <c r="E109" s="275" t="s">
        <v>131</v>
      </c>
      <c r="F109" s="167">
        <v>41034</v>
      </c>
      <c r="G109" s="287" t="s">
        <v>885</v>
      </c>
      <c r="H109" s="165" t="s">
        <v>148</v>
      </c>
      <c r="I109" s="171" t="s">
        <v>149</v>
      </c>
      <c r="J109" s="288">
        <v>2405535</v>
      </c>
      <c r="K109" s="45"/>
      <c r="L109" s="279"/>
      <c r="M109" s="47">
        <f t="shared" si="4"/>
        <v>2405535</v>
      </c>
      <c r="N109" s="289"/>
      <c r="O109" s="284" t="s">
        <v>150</v>
      </c>
      <c r="P109" s="37"/>
      <c r="Q109" s="50"/>
      <c r="R109" s="51"/>
      <c r="S109" s="51"/>
      <c r="T109" s="52">
        <v>0</v>
      </c>
      <c r="U109" s="52">
        <v>0</v>
      </c>
      <c r="V109" s="52">
        <v>2209749.2999999998</v>
      </c>
      <c r="X109" s="291" t="s">
        <v>151</v>
      </c>
      <c r="Y109" s="291" t="s">
        <v>152</v>
      </c>
    </row>
    <row r="110" spans="1:26" s="22" customFormat="1" ht="90.75" customHeight="1" thickBot="1">
      <c r="A110" s="164">
        <v>106</v>
      </c>
      <c r="B110" s="165" t="s">
        <v>161</v>
      </c>
      <c r="C110" s="167" t="s">
        <v>162</v>
      </c>
      <c r="D110" s="165" t="s">
        <v>163</v>
      </c>
      <c r="E110" s="275" t="s">
        <v>87</v>
      </c>
      <c r="F110" s="167">
        <v>41080</v>
      </c>
      <c r="G110" s="276" t="s">
        <v>885</v>
      </c>
      <c r="H110" s="277" t="s">
        <v>164</v>
      </c>
      <c r="I110" s="167" t="s">
        <v>165</v>
      </c>
      <c r="J110" s="278">
        <v>3853835.64</v>
      </c>
      <c r="K110" s="45"/>
      <c r="L110" s="46"/>
      <c r="M110" s="47">
        <f t="shared" si="4"/>
        <v>3853835.64</v>
      </c>
      <c r="N110" s="289"/>
      <c r="O110" s="295" t="s">
        <v>166</v>
      </c>
      <c r="P110" s="37"/>
      <c r="Q110" s="50"/>
      <c r="R110" s="51"/>
      <c r="S110" s="51"/>
      <c r="T110" s="52">
        <v>0</v>
      </c>
      <c r="U110" s="52">
        <v>0</v>
      </c>
      <c r="V110" s="52">
        <v>1287004</v>
      </c>
      <c r="W110" s="30"/>
    </row>
    <row r="111" spans="1:26" s="22" customFormat="1" ht="90.75" customHeight="1" thickBot="1">
      <c r="A111" s="164">
        <v>107</v>
      </c>
      <c r="B111" s="165" t="s">
        <v>179</v>
      </c>
      <c r="C111" s="167" t="s">
        <v>168</v>
      </c>
      <c r="D111" s="210"/>
      <c r="E111" s="275" t="s">
        <v>180</v>
      </c>
      <c r="F111" s="212">
        <v>41153</v>
      </c>
      <c r="G111" s="276" t="s">
        <v>885</v>
      </c>
      <c r="H111" s="174" t="s">
        <v>181</v>
      </c>
      <c r="I111" s="174" t="s">
        <v>182</v>
      </c>
      <c r="J111" s="296" t="s">
        <v>54</v>
      </c>
      <c r="K111" s="45"/>
      <c r="L111" s="46"/>
      <c r="M111" s="47" t="e">
        <f t="shared" si="4"/>
        <v>#VALUE!</v>
      </c>
      <c r="N111" s="51"/>
      <c r="O111" s="297" t="s">
        <v>183</v>
      </c>
      <c r="P111" s="51"/>
      <c r="Q111" s="51"/>
      <c r="R111" s="51"/>
      <c r="S111" s="51"/>
      <c r="T111" s="52">
        <v>0</v>
      </c>
      <c r="U111" s="52">
        <v>0</v>
      </c>
      <c r="V111" s="62">
        <v>2407912.08</v>
      </c>
    </row>
    <row r="112" spans="1:26" s="22" customFormat="1" ht="90.75" customHeight="1" thickBot="1">
      <c r="A112" s="164">
        <v>108</v>
      </c>
      <c r="B112" s="277" t="s">
        <v>188</v>
      </c>
      <c r="C112" s="167" t="s">
        <v>189</v>
      </c>
      <c r="D112" s="165" t="s">
        <v>71</v>
      </c>
      <c r="E112" s="275" t="s">
        <v>190</v>
      </c>
      <c r="F112" s="212">
        <v>41197</v>
      </c>
      <c r="G112" s="167" t="s">
        <v>885</v>
      </c>
      <c r="H112" s="276" t="s">
        <v>191</v>
      </c>
      <c r="I112" s="276" t="s">
        <v>192</v>
      </c>
      <c r="J112" s="187" t="s">
        <v>54</v>
      </c>
      <c r="K112" s="45"/>
      <c r="L112" s="46"/>
      <c r="M112" s="47" t="e">
        <f t="shared" si="4"/>
        <v>#VALUE!</v>
      </c>
      <c r="N112" s="289"/>
      <c r="O112" s="295" t="s">
        <v>193</v>
      </c>
      <c r="P112" s="37"/>
      <c r="Q112" s="50"/>
      <c r="R112" s="51"/>
      <c r="S112" s="51"/>
      <c r="T112" s="51"/>
      <c r="U112" s="51"/>
      <c r="V112" s="51"/>
      <c r="X112" s="104"/>
    </row>
    <row r="113" spans="1:29" s="30" customFormat="1" ht="123.75" customHeight="1" thickBot="1">
      <c r="A113" s="164">
        <v>109</v>
      </c>
      <c r="B113" s="275" t="s">
        <v>198</v>
      </c>
      <c r="C113" s="287" t="s">
        <v>162</v>
      </c>
      <c r="D113" s="275" t="s">
        <v>140</v>
      </c>
      <c r="E113" s="275" t="s">
        <v>199</v>
      </c>
      <c r="F113" s="212">
        <v>41199</v>
      </c>
      <c r="G113" s="167" t="s">
        <v>885</v>
      </c>
      <c r="H113" s="287" t="s">
        <v>200</v>
      </c>
      <c r="I113" s="287" t="s">
        <v>201</v>
      </c>
      <c r="J113" s="298"/>
      <c r="K113" s="45"/>
      <c r="L113" s="46"/>
      <c r="M113" s="47"/>
      <c r="N113" s="192"/>
      <c r="O113" s="284"/>
      <c r="P113" s="299"/>
      <c r="Q113" s="299"/>
      <c r="R113" s="299"/>
      <c r="S113" s="299"/>
      <c r="T113" s="299"/>
      <c r="U113" s="299"/>
      <c r="V113" s="299"/>
    </row>
    <row r="114" spans="1:29" s="30" customFormat="1" ht="90.75" customHeight="1" thickBot="1">
      <c r="A114" s="164">
        <v>110</v>
      </c>
      <c r="B114" s="165" t="s">
        <v>206</v>
      </c>
      <c r="C114" s="167" t="s">
        <v>207</v>
      </c>
      <c r="D114" s="165" t="s">
        <v>208</v>
      </c>
      <c r="E114" s="275" t="s">
        <v>209</v>
      </c>
      <c r="F114" s="212">
        <v>41216</v>
      </c>
      <c r="G114" s="167" t="s">
        <v>885</v>
      </c>
      <c r="H114" s="165" t="s">
        <v>210</v>
      </c>
      <c r="I114" s="300" t="s">
        <v>211</v>
      </c>
      <c r="J114" s="187" t="s">
        <v>54</v>
      </c>
      <c r="K114" s="64"/>
      <c r="L114" s="51"/>
      <c r="M114" s="51"/>
      <c r="N114" s="51"/>
      <c r="O114" s="295" t="s">
        <v>212</v>
      </c>
      <c r="P114" s="299"/>
      <c r="Q114" s="51"/>
      <c r="R114" s="51"/>
      <c r="S114" s="51"/>
      <c r="T114" s="51"/>
      <c r="U114" s="51"/>
      <c r="V114" s="51"/>
      <c r="W114" s="88"/>
      <c r="X114" s="80"/>
      <c r="Y114" s="80"/>
    </row>
    <row r="115" spans="1:29" s="22" customFormat="1" ht="95.25" thickBot="1">
      <c r="A115" s="164">
        <v>111</v>
      </c>
      <c r="B115" s="275" t="s">
        <v>251</v>
      </c>
      <c r="C115" s="301" t="s">
        <v>252</v>
      </c>
      <c r="D115" s="275" t="s">
        <v>140</v>
      </c>
      <c r="E115" s="165" t="s">
        <v>253</v>
      </c>
      <c r="F115" s="212">
        <v>41290</v>
      </c>
      <c r="G115" s="167" t="s">
        <v>885</v>
      </c>
      <c r="H115" s="287" t="s">
        <v>254</v>
      </c>
      <c r="I115" s="301" t="s">
        <v>255</v>
      </c>
      <c r="J115" s="302">
        <v>320950</v>
      </c>
      <c r="K115" s="45"/>
      <c r="L115" s="46"/>
      <c r="M115" s="47"/>
      <c r="N115" s="192"/>
      <c r="O115" s="303" t="s">
        <v>256</v>
      </c>
      <c r="P115" s="192"/>
      <c r="Q115" s="194"/>
      <c r="R115" s="194"/>
      <c r="S115" s="194"/>
      <c r="T115" s="194"/>
      <c r="U115" s="194"/>
      <c r="V115" s="194"/>
      <c r="W115" s="30"/>
      <c r="X115" s="39"/>
      <c r="Y115" s="39"/>
    </row>
    <row r="116" spans="1:29" s="22" customFormat="1" ht="80.25" customHeight="1" thickBot="1">
      <c r="A116" s="164">
        <v>112</v>
      </c>
      <c r="B116" s="165" t="s">
        <v>233</v>
      </c>
      <c r="C116" s="167" t="s">
        <v>257</v>
      </c>
      <c r="D116" s="165" t="s">
        <v>235</v>
      </c>
      <c r="E116" s="275" t="s">
        <v>258</v>
      </c>
      <c r="F116" s="212">
        <v>41327</v>
      </c>
      <c r="G116" s="167" t="s">
        <v>885</v>
      </c>
      <c r="H116" s="174" t="s">
        <v>259</v>
      </c>
      <c r="I116" s="165" t="s">
        <v>260</v>
      </c>
      <c r="J116" s="187" t="s">
        <v>54</v>
      </c>
      <c r="K116" s="64"/>
      <c r="L116" s="51"/>
      <c r="M116" s="51"/>
      <c r="N116" s="51"/>
      <c r="O116" s="295" t="s">
        <v>261</v>
      </c>
      <c r="P116" s="192"/>
      <c r="Q116" s="51"/>
      <c r="R116" s="51"/>
      <c r="S116" s="51"/>
      <c r="T116" s="51"/>
      <c r="U116" s="51"/>
      <c r="V116" s="51"/>
      <c r="W116" s="88"/>
      <c r="X116" s="80"/>
      <c r="Y116" s="80"/>
    </row>
    <row r="117" spans="1:29" s="22" customFormat="1" ht="65.25" customHeight="1" thickBot="1">
      <c r="A117" s="164">
        <v>113</v>
      </c>
      <c r="B117" s="269" t="s">
        <v>276</v>
      </c>
      <c r="C117" s="268" t="s">
        <v>252</v>
      </c>
      <c r="D117" s="270" t="s">
        <v>140</v>
      </c>
      <c r="E117" s="271" t="s">
        <v>277</v>
      </c>
      <c r="F117" s="212">
        <v>41367</v>
      </c>
      <c r="G117" s="167" t="s">
        <v>885</v>
      </c>
      <c r="H117" s="271" t="s">
        <v>278</v>
      </c>
      <c r="I117" s="268" t="s">
        <v>279</v>
      </c>
      <c r="J117" s="278" t="s">
        <v>54</v>
      </c>
      <c r="K117" s="64"/>
      <c r="L117" s="51"/>
      <c r="M117" s="51"/>
      <c r="N117" s="51"/>
      <c r="O117" s="304" t="s">
        <v>280</v>
      </c>
      <c r="P117" s="51"/>
      <c r="Q117" s="51"/>
      <c r="R117" s="51"/>
      <c r="S117" s="51"/>
      <c r="T117" s="51"/>
      <c r="U117" s="51"/>
      <c r="V117" s="51"/>
      <c r="W117" s="30"/>
    </row>
    <row r="118" spans="1:29" s="309" customFormat="1" ht="112.5" customHeight="1" thickBot="1">
      <c r="A118" s="164">
        <v>114</v>
      </c>
      <c r="B118" s="268" t="s">
        <v>281</v>
      </c>
      <c r="C118" s="268" t="s">
        <v>282</v>
      </c>
      <c r="D118" s="271" t="s">
        <v>283</v>
      </c>
      <c r="E118" s="271" t="s">
        <v>284</v>
      </c>
      <c r="F118" s="272">
        <v>41372</v>
      </c>
      <c r="G118" s="167" t="s">
        <v>885</v>
      </c>
      <c r="H118" s="271" t="s">
        <v>285</v>
      </c>
      <c r="I118" s="305">
        <v>4500214518</v>
      </c>
      <c r="J118" s="306">
        <v>1348320</v>
      </c>
      <c r="K118" s="411"/>
      <c r="L118" s="273"/>
      <c r="M118" s="273"/>
      <c r="N118" s="273"/>
      <c r="O118" s="308" t="s">
        <v>286</v>
      </c>
      <c r="P118" s="273"/>
      <c r="Q118" s="273"/>
      <c r="R118" s="273"/>
      <c r="S118" s="273"/>
      <c r="T118" s="273"/>
      <c r="U118" s="273"/>
      <c r="V118" s="273"/>
    </row>
    <row r="119" spans="1:29" s="39" customFormat="1" ht="63.75" customHeight="1" thickBot="1">
      <c r="A119" s="164">
        <v>115</v>
      </c>
      <c r="B119" s="165" t="s">
        <v>269</v>
      </c>
      <c r="C119" s="167" t="s">
        <v>270</v>
      </c>
      <c r="D119" s="165" t="s">
        <v>271</v>
      </c>
      <c r="E119" s="275" t="s">
        <v>272</v>
      </c>
      <c r="F119" s="212">
        <v>41349</v>
      </c>
      <c r="G119" s="167" t="s">
        <v>885</v>
      </c>
      <c r="H119" s="165" t="s">
        <v>273</v>
      </c>
      <c r="I119" s="167" t="s">
        <v>274</v>
      </c>
      <c r="J119" s="187">
        <v>115247.65</v>
      </c>
      <c r="K119" s="64"/>
      <c r="L119" s="51"/>
      <c r="M119" s="51"/>
      <c r="N119" s="51"/>
      <c r="O119" s="295" t="s">
        <v>275</v>
      </c>
      <c r="P119" s="192"/>
      <c r="Q119" s="51"/>
      <c r="R119" s="51"/>
      <c r="S119" s="51"/>
      <c r="T119" s="51"/>
      <c r="U119" s="51"/>
      <c r="V119" s="51"/>
      <c r="W119" s="88"/>
      <c r="X119" s="80"/>
      <c r="Y119" s="80"/>
      <c r="Z119" s="22"/>
    </row>
    <row r="120" spans="1:29" s="22" customFormat="1" ht="63.75" thickBot="1">
      <c r="A120" s="164">
        <v>116</v>
      </c>
      <c r="B120" s="268" t="s">
        <v>287</v>
      </c>
      <c r="C120" s="167" t="s">
        <v>288</v>
      </c>
      <c r="D120" s="165" t="s">
        <v>289</v>
      </c>
      <c r="E120" s="275" t="s">
        <v>258</v>
      </c>
      <c r="F120" s="212">
        <v>41383</v>
      </c>
      <c r="G120" s="167" t="s">
        <v>885</v>
      </c>
      <c r="H120" s="257" t="s">
        <v>290</v>
      </c>
      <c r="I120" s="165" t="s">
        <v>291</v>
      </c>
      <c r="J120" s="187" t="s">
        <v>54</v>
      </c>
      <c r="K120" s="64"/>
      <c r="L120" s="51"/>
      <c r="M120" s="51"/>
      <c r="N120" s="51"/>
      <c r="O120" s="304" t="s">
        <v>292</v>
      </c>
      <c r="P120" s="192"/>
      <c r="Q120" s="51"/>
      <c r="R120" s="51"/>
      <c r="S120" s="51"/>
      <c r="T120" s="51"/>
      <c r="U120" s="51"/>
      <c r="V120" s="51"/>
      <c r="W120" s="88"/>
      <c r="X120" s="80"/>
      <c r="Y120" s="80"/>
      <c r="Z120" s="39"/>
    </row>
    <row r="121" spans="1:29" s="22" customFormat="1" ht="82.5" customHeight="1" thickBot="1">
      <c r="A121" s="164">
        <v>117</v>
      </c>
      <c r="B121" s="269" t="s">
        <v>299</v>
      </c>
      <c r="C121" s="167" t="s">
        <v>270</v>
      </c>
      <c r="D121" s="165" t="s">
        <v>271</v>
      </c>
      <c r="E121" s="275" t="s">
        <v>272</v>
      </c>
      <c r="F121" s="212">
        <v>41410</v>
      </c>
      <c r="G121" s="167" t="s">
        <v>885</v>
      </c>
      <c r="H121" s="257" t="s">
        <v>300</v>
      </c>
      <c r="I121" s="269" t="s">
        <v>301</v>
      </c>
      <c r="J121" s="269">
        <v>51449.65</v>
      </c>
      <c r="K121" s="64"/>
      <c r="L121" s="51"/>
      <c r="M121" s="51"/>
      <c r="N121" s="51"/>
      <c r="O121" s="295" t="s">
        <v>275</v>
      </c>
      <c r="P121" s="192"/>
      <c r="Q121" s="51"/>
      <c r="R121" s="51"/>
      <c r="S121" s="51"/>
      <c r="T121" s="51"/>
      <c r="U121" s="51"/>
      <c r="V121" s="51"/>
      <c r="W121" s="88"/>
      <c r="X121" s="80"/>
      <c r="Y121" s="80"/>
    </row>
    <row r="122" spans="1:29" s="22" customFormat="1" ht="82.5" customHeight="1" thickBot="1">
      <c r="A122" s="164">
        <v>118</v>
      </c>
      <c r="B122" s="201" t="s">
        <v>314</v>
      </c>
      <c r="C122" s="269" t="s">
        <v>315</v>
      </c>
      <c r="D122" s="270" t="s">
        <v>60</v>
      </c>
      <c r="E122" s="271" t="s">
        <v>316</v>
      </c>
      <c r="F122" s="212">
        <v>41421</v>
      </c>
      <c r="G122" s="167" t="s">
        <v>885</v>
      </c>
      <c r="H122" s="201" t="s">
        <v>27</v>
      </c>
      <c r="I122" s="203" t="s">
        <v>317</v>
      </c>
      <c r="J122" s="278">
        <v>9861098</v>
      </c>
      <c r="K122" s="64"/>
      <c r="L122" s="307"/>
      <c r="M122" s="51"/>
      <c r="N122" s="273"/>
      <c r="O122" s="304" t="s">
        <v>318</v>
      </c>
      <c r="P122" s="51"/>
      <c r="Q122" s="51"/>
      <c r="R122" s="51"/>
      <c r="S122" s="51"/>
      <c r="T122" s="51"/>
      <c r="U122" s="51"/>
      <c r="V122" s="51"/>
      <c r="W122" s="30"/>
    </row>
    <row r="123" spans="1:29" s="314" customFormat="1" ht="82.5" customHeight="1" thickBot="1">
      <c r="A123" s="164">
        <v>119</v>
      </c>
      <c r="B123" s="310" t="s">
        <v>354</v>
      </c>
      <c r="C123" s="311" t="s">
        <v>355</v>
      </c>
      <c r="D123" s="271" t="s">
        <v>356</v>
      </c>
      <c r="E123" s="271" t="s">
        <v>965</v>
      </c>
      <c r="F123" s="272">
        <v>41505</v>
      </c>
      <c r="G123" s="167" t="s">
        <v>885</v>
      </c>
      <c r="H123" s="269" t="s">
        <v>27</v>
      </c>
      <c r="I123" s="201" t="s">
        <v>357</v>
      </c>
      <c r="J123" s="311" t="s">
        <v>358</v>
      </c>
      <c r="K123" s="346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312"/>
      <c r="X123" s="312"/>
      <c r="Y123" s="313" t="s">
        <v>359</v>
      </c>
      <c r="Z123" s="312"/>
    </row>
    <row r="124" spans="1:29" s="320" customFormat="1" ht="95.25" customHeight="1" thickBot="1">
      <c r="A124" s="164">
        <v>120</v>
      </c>
      <c r="B124" s="201" t="s">
        <v>345</v>
      </c>
      <c r="C124" s="269" t="s">
        <v>346</v>
      </c>
      <c r="D124" s="270" t="s">
        <v>41</v>
      </c>
      <c r="E124" s="271" t="s">
        <v>347</v>
      </c>
      <c r="F124" s="315">
        <v>41459</v>
      </c>
      <c r="G124" s="167" t="s">
        <v>885</v>
      </c>
      <c r="H124" s="201" t="s">
        <v>348</v>
      </c>
      <c r="I124" s="316">
        <v>23910520</v>
      </c>
      <c r="J124" s="317">
        <v>3235312.5</v>
      </c>
      <c r="K124" s="64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318"/>
      <c r="X124" s="319"/>
      <c r="Y124" s="319"/>
      <c r="Z124" s="22"/>
    </row>
    <row r="125" spans="1:29" s="22" customFormat="1" ht="111" thickBot="1">
      <c r="A125" s="164">
        <v>121</v>
      </c>
      <c r="B125" s="165" t="s">
        <v>110</v>
      </c>
      <c r="C125" s="167" t="s">
        <v>111</v>
      </c>
      <c r="D125" s="165" t="s">
        <v>41</v>
      </c>
      <c r="E125" s="165" t="s">
        <v>87</v>
      </c>
      <c r="F125" s="212">
        <v>40948</v>
      </c>
      <c r="G125" s="167" t="s">
        <v>885</v>
      </c>
      <c r="H125" s="165" t="s">
        <v>112</v>
      </c>
      <c r="I125" s="167" t="s">
        <v>113</v>
      </c>
      <c r="J125" s="223">
        <v>6257328.4000000004</v>
      </c>
      <c r="K125" s="45"/>
      <c r="L125" s="279"/>
      <c r="M125" s="47">
        <f>J125-K125</f>
        <v>6257328.4000000004</v>
      </c>
      <c r="N125" s="289"/>
      <c r="O125" s="295" t="s">
        <v>114</v>
      </c>
      <c r="P125" s="37"/>
      <c r="Q125" s="50"/>
      <c r="R125" s="51"/>
      <c r="S125" s="51"/>
      <c r="T125" s="52">
        <v>0</v>
      </c>
      <c r="U125" s="52">
        <v>0</v>
      </c>
      <c r="V125" s="62">
        <v>3170907</v>
      </c>
      <c r="W125" s="30" t="s">
        <v>115</v>
      </c>
      <c r="X125" s="22" t="s">
        <v>116</v>
      </c>
      <c r="Y125" s="321" t="s">
        <v>117</v>
      </c>
    </row>
    <row r="126" spans="1:29" s="22" customFormat="1" ht="81" customHeight="1" thickBot="1">
      <c r="A126" s="164">
        <v>122</v>
      </c>
      <c r="B126" s="275" t="s">
        <v>22</v>
      </c>
      <c r="C126" s="287" t="s">
        <v>23</v>
      </c>
      <c r="D126" s="275" t="s">
        <v>24</v>
      </c>
      <c r="E126" s="275" t="s">
        <v>25</v>
      </c>
      <c r="F126" s="212">
        <v>40448</v>
      </c>
      <c r="G126" s="167" t="s">
        <v>885</v>
      </c>
      <c r="H126" s="275" t="s">
        <v>27</v>
      </c>
      <c r="I126" s="287" t="s">
        <v>28</v>
      </c>
      <c r="J126" s="322">
        <v>11580950</v>
      </c>
      <c r="K126" s="45"/>
      <c r="L126" s="51"/>
      <c r="M126" s="47">
        <f>J126-K126</f>
        <v>11580950</v>
      </c>
      <c r="N126" s="51"/>
      <c r="O126" s="280" t="s">
        <v>29</v>
      </c>
      <c r="P126" s="51" t="s">
        <v>30</v>
      </c>
      <c r="Q126" s="51"/>
      <c r="R126" s="51"/>
      <c r="S126" s="51"/>
      <c r="T126" s="281">
        <v>3595790</v>
      </c>
      <c r="U126" s="281">
        <v>12299350.16</v>
      </c>
      <c r="V126" s="281">
        <v>7945382</v>
      </c>
      <c r="W126" s="22" t="s">
        <v>31</v>
      </c>
      <c r="X126" s="22" t="s">
        <v>32</v>
      </c>
    </row>
    <row r="127" spans="1:29" s="22" customFormat="1" ht="81" customHeight="1" thickBot="1">
      <c r="A127" s="164">
        <v>123</v>
      </c>
      <c r="B127" s="165" t="s">
        <v>233</v>
      </c>
      <c r="C127" s="167" t="s">
        <v>234</v>
      </c>
      <c r="D127" s="165" t="s">
        <v>235</v>
      </c>
      <c r="E127" s="275" t="s">
        <v>236</v>
      </c>
      <c r="F127" s="212">
        <v>41258</v>
      </c>
      <c r="G127" s="167" t="s">
        <v>885</v>
      </c>
      <c r="H127" s="165" t="s">
        <v>237</v>
      </c>
      <c r="I127" s="167" t="s">
        <v>238</v>
      </c>
      <c r="J127" s="223" t="s">
        <v>54</v>
      </c>
      <c r="K127" s="45"/>
      <c r="L127" s="46"/>
      <c r="M127" s="47"/>
      <c r="N127" s="289"/>
      <c r="O127" s="295" t="s">
        <v>245</v>
      </c>
      <c r="P127" s="37"/>
      <c r="Q127" s="50"/>
      <c r="R127" s="51"/>
      <c r="S127" s="51"/>
      <c r="T127" s="51"/>
      <c r="U127" s="51"/>
      <c r="V127" s="51"/>
      <c r="W127" s="39"/>
      <c r="X127" s="323" t="s">
        <v>246</v>
      </c>
      <c r="Y127" s="324" t="s">
        <v>247</v>
      </c>
    </row>
    <row r="128" spans="1:29" s="326" customFormat="1" ht="114" customHeight="1" thickBot="1">
      <c r="A128" s="164">
        <v>124</v>
      </c>
      <c r="B128" s="203" t="s">
        <v>325</v>
      </c>
      <c r="C128" s="203" t="s">
        <v>326</v>
      </c>
      <c r="D128" s="270" t="s">
        <v>327</v>
      </c>
      <c r="E128" s="271" t="s">
        <v>328</v>
      </c>
      <c r="F128" s="272">
        <v>41431</v>
      </c>
      <c r="G128" s="269" t="s">
        <v>885</v>
      </c>
      <c r="H128" s="203" t="s">
        <v>329</v>
      </c>
      <c r="I128" s="203" t="s">
        <v>330</v>
      </c>
      <c r="J128" s="325">
        <v>2715900</v>
      </c>
      <c r="K128" s="64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318"/>
      <c r="X128" s="104"/>
      <c r="Y128" s="104"/>
      <c r="Z128" s="104"/>
      <c r="AB128" s="327"/>
      <c r="AC128" s="327"/>
    </row>
    <row r="129" spans="1:32" s="83" customFormat="1" ht="78" customHeight="1" thickBot="1">
      <c r="A129" s="164">
        <v>125</v>
      </c>
      <c r="B129" s="310" t="s">
        <v>360</v>
      </c>
      <c r="C129" s="269" t="s">
        <v>361</v>
      </c>
      <c r="D129" s="310" t="s">
        <v>362</v>
      </c>
      <c r="E129" s="201" t="s">
        <v>363</v>
      </c>
      <c r="F129" s="272">
        <v>41547</v>
      </c>
      <c r="G129" s="167" t="s">
        <v>885</v>
      </c>
      <c r="H129" s="203" t="s">
        <v>364</v>
      </c>
      <c r="I129" s="203">
        <v>2300103882</v>
      </c>
      <c r="J129" s="317" t="s">
        <v>365</v>
      </c>
      <c r="K129" s="328"/>
      <c r="L129" s="329"/>
      <c r="M129" s="329"/>
      <c r="N129" s="329"/>
      <c r="O129" s="329"/>
      <c r="P129" s="329"/>
      <c r="Q129" s="273"/>
      <c r="R129" s="273"/>
      <c r="S129" s="273"/>
      <c r="T129" s="273"/>
      <c r="U129" s="273"/>
      <c r="V129" s="273"/>
      <c r="W129" s="309"/>
      <c r="X129" s="309"/>
      <c r="Y129" s="330"/>
      <c r="Z129" s="312"/>
      <c r="AA129" s="312"/>
      <c r="AB129" s="312"/>
      <c r="AC129" s="312"/>
    </row>
    <row r="130" spans="1:32" s="83" customFormat="1" ht="78" customHeight="1" thickBot="1">
      <c r="A130" s="164">
        <v>126</v>
      </c>
      <c r="B130" s="310" t="s">
        <v>371</v>
      </c>
      <c r="C130" s="203" t="s">
        <v>950</v>
      </c>
      <c r="D130" s="310" t="s">
        <v>372</v>
      </c>
      <c r="E130" s="271" t="s">
        <v>369</v>
      </c>
      <c r="F130" s="272">
        <v>41568</v>
      </c>
      <c r="G130" s="167" t="s">
        <v>885</v>
      </c>
      <c r="H130" s="331" t="s">
        <v>370</v>
      </c>
      <c r="I130" s="203">
        <v>2300103926</v>
      </c>
      <c r="J130" s="317">
        <v>6364882.7699999996</v>
      </c>
      <c r="O130" s="330" t="s">
        <v>922</v>
      </c>
      <c r="Q130" s="98"/>
      <c r="R130" s="98"/>
      <c r="S130" s="98"/>
      <c r="T130" s="98"/>
      <c r="U130" s="98"/>
      <c r="V130" s="98"/>
      <c r="W130" s="98"/>
      <c r="X130" s="98"/>
      <c r="Y130" s="330"/>
    </row>
    <row r="131" spans="1:32" s="22" customFormat="1" ht="180.75" thickBot="1">
      <c r="A131" s="164">
        <v>127</v>
      </c>
      <c r="B131" s="165" t="s">
        <v>39</v>
      </c>
      <c r="C131" s="167" t="s">
        <v>40</v>
      </c>
      <c r="D131" s="165" t="s">
        <v>41</v>
      </c>
      <c r="E131" s="275" t="s">
        <v>25</v>
      </c>
      <c r="F131" s="212">
        <v>40591</v>
      </c>
      <c r="G131" s="167" t="s">
        <v>885</v>
      </c>
      <c r="H131" s="165" t="s">
        <v>42</v>
      </c>
      <c r="I131" s="167" t="s">
        <v>43</v>
      </c>
      <c r="J131" s="223">
        <v>925700</v>
      </c>
      <c r="K131" s="45"/>
      <c r="L131" s="332">
        <v>10633516</v>
      </c>
      <c r="M131" s="333">
        <f>K131-L131</f>
        <v>-10633516</v>
      </c>
      <c r="N131" s="334"/>
      <c r="O131" s="295" t="s">
        <v>44</v>
      </c>
      <c r="P131" s="335" t="s">
        <v>45</v>
      </c>
      <c r="Q131" s="290" t="s">
        <v>46</v>
      </c>
      <c r="R131" s="51"/>
      <c r="S131" s="51"/>
      <c r="T131" s="281">
        <v>55150</v>
      </c>
      <c r="U131" s="281">
        <v>5843375.4900000002</v>
      </c>
      <c r="V131" s="282">
        <v>5104995</v>
      </c>
      <c r="W131" s="336" t="s">
        <v>47</v>
      </c>
      <c r="X131" s="323" t="s">
        <v>40</v>
      </c>
      <c r="Y131" s="323" t="s">
        <v>48</v>
      </c>
      <c r="AE131" s="32">
        <f>55150+5843375+7650491+4076539</f>
        <v>17625555</v>
      </c>
      <c r="AF131" s="15">
        <f>J131-AE131</f>
        <v>-16699855</v>
      </c>
    </row>
    <row r="132" spans="1:32" s="22" customFormat="1" ht="133.5" customHeight="1" thickBot="1">
      <c r="A132" s="164">
        <v>128</v>
      </c>
      <c r="B132" s="201" t="s">
        <v>985</v>
      </c>
      <c r="C132" s="203" t="s">
        <v>984</v>
      </c>
      <c r="D132" s="201" t="s">
        <v>327</v>
      </c>
      <c r="E132" s="201" t="s">
        <v>981</v>
      </c>
      <c r="F132" s="272">
        <v>41369</v>
      </c>
      <c r="G132" s="167" t="s">
        <v>885</v>
      </c>
      <c r="H132" s="174" t="s">
        <v>983</v>
      </c>
      <c r="I132" s="203" t="s">
        <v>982</v>
      </c>
      <c r="J132" s="223">
        <v>2715900</v>
      </c>
      <c r="W132" s="30"/>
      <c r="AE132" s="32"/>
      <c r="AF132" s="15"/>
    </row>
    <row r="133" spans="1:32" s="22" customFormat="1" ht="133.5" customHeight="1" thickBot="1">
      <c r="A133" s="164">
        <v>129</v>
      </c>
      <c r="B133" s="165" t="s">
        <v>69</v>
      </c>
      <c r="C133" s="167" t="s">
        <v>70</v>
      </c>
      <c r="D133" s="165" t="s">
        <v>71</v>
      </c>
      <c r="E133" s="275" t="s">
        <v>72</v>
      </c>
      <c r="F133" s="212">
        <v>40779</v>
      </c>
      <c r="G133" s="167" t="s">
        <v>885</v>
      </c>
      <c r="H133" s="277" t="s">
        <v>73</v>
      </c>
      <c r="I133" s="167" t="s">
        <v>74</v>
      </c>
      <c r="J133" s="322">
        <v>2111357</v>
      </c>
      <c r="K133" s="45"/>
      <c r="L133" s="332"/>
      <c r="M133" s="47">
        <f>J133-K133</f>
        <v>2111357</v>
      </c>
      <c r="N133" s="334"/>
      <c r="O133" s="284" t="s">
        <v>75</v>
      </c>
      <c r="P133" s="37"/>
      <c r="Q133" s="50"/>
      <c r="R133" s="51"/>
      <c r="S133" s="51"/>
      <c r="T133" s="52">
        <v>11472504</v>
      </c>
      <c r="U133" s="52">
        <v>14956496</v>
      </c>
      <c r="V133" s="62">
        <v>11734524</v>
      </c>
      <c r="X133" s="337"/>
      <c r="Y133" s="338"/>
      <c r="AE133" s="32"/>
      <c r="AF133" s="15">
        <f t="shared" ref="AF133:AF140" si="5">J133-AE133</f>
        <v>2111357</v>
      </c>
    </row>
    <row r="134" spans="1:32" s="22" customFormat="1" ht="133.5" customHeight="1" thickBot="1">
      <c r="A134" s="164">
        <v>130</v>
      </c>
      <c r="B134" s="165" t="s">
        <v>102</v>
      </c>
      <c r="C134" s="167" t="s">
        <v>70</v>
      </c>
      <c r="D134" s="165" t="s">
        <v>71</v>
      </c>
      <c r="E134" s="275" t="s">
        <v>72</v>
      </c>
      <c r="F134" s="212">
        <v>40928</v>
      </c>
      <c r="G134" s="167" t="s">
        <v>885</v>
      </c>
      <c r="H134" s="276" t="s">
        <v>103</v>
      </c>
      <c r="I134" s="276" t="s">
        <v>104</v>
      </c>
      <c r="J134" s="223">
        <v>514451</v>
      </c>
      <c r="K134" s="339"/>
      <c r="L134" s="289"/>
      <c r="M134" s="289"/>
      <c r="N134" s="289"/>
      <c r="O134" s="295" t="s">
        <v>105</v>
      </c>
      <c r="P134" s="37"/>
      <c r="Q134" s="50"/>
      <c r="R134" s="51"/>
      <c r="S134" s="51"/>
      <c r="T134" s="51"/>
      <c r="U134" s="51"/>
      <c r="V134" s="51"/>
      <c r="AE134" s="32"/>
      <c r="AF134" s="15">
        <f t="shared" si="5"/>
        <v>514451</v>
      </c>
    </row>
    <row r="135" spans="1:32" s="22" customFormat="1" ht="133.5" customHeight="1" thickBot="1">
      <c r="A135" s="164">
        <v>131</v>
      </c>
      <c r="B135" s="277" t="s">
        <v>106</v>
      </c>
      <c r="C135" s="167" t="s">
        <v>70</v>
      </c>
      <c r="D135" s="165" t="s">
        <v>71</v>
      </c>
      <c r="E135" s="275" t="s">
        <v>72</v>
      </c>
      <c r="F135" s="212">
        <v>40939</v>
      </c>
      <c r="G135" s="167" t="s">
        <v>885</v>
      </c>
      <c r="H135" s="276" t="s">
        <v>107</v>
      </c>
      <c r="I135" s="276" t="s">
        <v>108</v>
      </c>
      <c r="J135" s="340">
        <v>495350.68</v>
      </c>
      <c r="K135" s="339"/>
      <c r="L135" s="289"/>
      <c r="M135" s="289"/>
      <c r="N135" s="289"/>
      <c r="O135" s="295" t="s">
        <v>109</v>
      </c>
      <c r="P135" s="37"/>
      <c r="Q135" s="50"/>
      <c r="R135" s="51"/>
      <c r="S135" s="51"/>
      <c r="T135" s="51"/>
      <c r="U135" s="51"/>
      <c r="V135" s="51"/>
      <c r="AE135" s="32"/>
      <c r="AF135" s="15">
        <f t="shared" si="5"/>
        <v>495350.68</v>
      </c>
    </row>
    <row r="136" spans="1:32" s="22" customFormat="1" ht="133.5" customHeight="1" thickBot="1">
      <c r="A136" s="164">
        <v>132</v>
      </c>
      <c r="B136" s="277" t="s">
        <v>184</v>
      </c>
      <c r="C136" s="167" t="s">
        <v>70</v>
      </c>
      <c r="D136" s="165" t="s">
        <v>71</v>
      </c>
      <c r="E136" s="275" t="s">
        <v>72</v>
      </c>
      <c r="F136" s="212">
        <v>41176</v>
      </c>
      <c r="G136" s="167" t="s">
        <v>885</v>
      </c>
      <c r="H136" s="276" t="s">
        <v>185</v>
      </c>
      <c r="I136" s="276" t="s">
        <v>186</v>
      </c>
      <c r="J136" s="340">
        <v>525283</v>
      </c>
      <c r="K136" s="45"/>
      <c r="L136" s="46"/>
      <c r="M136" s="47">
        <f>J136-K136</f>
        <v>525283</v>
      </c>
      <c r="N136" s="289"/>
      <c r="O136" s="295" t="s">
        <v>187</v>
      </c>
      <c r="P136" s="37"/>
      <c r="Q136" s="50"/>
      <c r="R136" s="51"/>
      <c r="S136" s="51"/>
      <c r="T136" s="51"/>
      <c r="U136" s="51"/>
      <c r="V136" s="51"/>
      <c r="AE136" s="32"/>
      <c r="AF136" s="15">
        <f t="shared" si="5"/>
        <v>525283</v>
      </c>
    </row>
    <row r="137" spans="1:32" s="39" customFormat="1" ht="133.5" customHeight="1" thickBot="1">
      <c r="A137" s="164">
        <v>133</v>
      </c>
      <c r="B137" s="277" t="s">
        <v>194</v>
      </c>
      <c r="C137" s="167" t="s">
        <v>70</v>
      </c>
      <c r="D137" s="165" t="s">
        <v>71</v>
      </c>
      <c r="E137" s="275" t="s">
        <v>72</v>
      </c>
      <c r="F137" s="212">
        <v>41198</v>
      </c>
      <c r="G137" s="167" t="s">
        <v>885</v>
      </c>
      <c r="H137" s="276" t="s">
        <v>195</v>
      </c>
      <c r="I137" s="276" t="s">
        <v>196</v>
      </c>
      <c r="J137" s="340">
        <v>2640927.42</v>
      </c>
      <c r="K137" s="45"/>
      <c r="L137" s="46"/>
      <c r="M137" s="47">
        <f>J137-K137</f>
        <v>2640927.42</v>
      </c>
      <c r="N137" s="51"/>
      <c r="O137" s="280" t="s">
        <v>205</v>
      </c>
      <c r="P137" s="299"/>
      <c r="Q137" s="299"/>
      <c r="R137" s="51"/>
      <c r="S137" s="51"/>
      <c r="T137" s="52">
        <v>0</v>
      </c>
      <c r="U137" s="52">
        <v>962180</v>
      </c>
      <c r="V137" s="52">
        <v>1123600</v>
      </c>
      <c r="X137" s="104"/>
      <c r="Y137" s="104"/>
      <c r="AE137" s="40"/>
      <c r="AF137" s="15">
        <f t="shared" si="5"/>
        <v>2640927.42</v>
      </c>
    </row>
    <row r="138" spans="1:32" s="22" customFormat="1" ht="133.5" customHeight="1" thickBot="1">
      <c r="A138" s="164">
        <v>134</v>
      </c>
      <c r="B138" s="277" t="s">
        <v>220</v>
      </c>
      <c r="C138" s="167" t="s">
        <v>70</v>
      </c>
      <c r="D138" s="165" t="s">
        <v>71</v>
      </c>
      <c r="E138" s="275" t="s">
        <v>72</v>
      </c>
      <c r="F138" s="212">
        <v>41245</v>
      </c>
      <c r="G138" s="167" t="s">
        <v>885</v>
      </c>
      <c r="H138" s="276" t="s">
        <v>221</v>
      </c>
      <c r="I138" s="276" t="s">
        <v>222</v>
      </c>
      <c r="J138" s="340">
        <v>514385.43</v>
      </c>
      <c r="K138" s="45"/>
      <c r="L138" s="46"/>
      <c r="M138" s="47">
        <f>J138-K138</f>
        <v>514385.43</v>
      </c>
      <c r="N138" s="289"/>
      <c r="O138" s="295" t="s">
        <v>227</v>
      </c>
      <c r="P138" s="37"/>
      <c r="Q138" s="50"/>
      <c r="R138" s="51"/>
      <c r="S138" s="51"/>
      <c r="T138" s="51"/>
      <c r="U138" s="51"/>
      <c r="V138" s="51"/>
      <c r="X138" s="39"/>
      <c r="Y138" s="341"/>
      <c r="AE138" s="32"/>
      <c r="AF138" s="15">
        <f t="shared" si="5"/>
        <v>514385.43</v>
      </c>
    </row>
    <row r="139" spans="1:32" s="22" customFormat="1" ht="133.5" customHeight="1" thickBot="1">
      <c r="A139" s="164">
        <v>135</v>
      </c>
      <c r="B139" s="277" t="s">
        <v>224</v>
      </c>
      <c r="C139" s="167" t="s">
        <v>70</v>
      </c>
      <c r="D139" s="165" t="s">
        <v>71</v>
      </c>
      <c r="E139" s="275" t="s">
        <v>72</v>
      </c>
      <c r="F139" s="212">
        <v>41246</v>
      </c>
      <c r="G139" s="167" t="s">
        <v>885</v>
      </c>
      <c r="H139" s="276" t="s">
        <v>225</v>
      </c>
      <c r="I139" s="276" t="s">
        <v>226</v>
      </c>
      <c r="J139" s="340">
        <v>3411361.96</v>
      </c>
      <c r="K139" s="64"/>
      <c r="L139" s="51"/>
      <c r="M139" s="51"/>
      <c r="N139" s="51"/>
      <c r="O139" s="295" t="s">
        <v>232</v>
      </c>
      <c r="P139" s="192"/>
      <c r="Q139" s="51"/>
      <c r="R139" s="51"/>
      <c r="S139" s="51"/>
      <c r="T139" s="51"/>
      <c r="U139" s="51"/>
      <c r="V139" s="51"/>
      <c r="W139" s="342"/>
      <c r="X139" s="51"/>
      <c r="Y139" s="51"/>
      <c r="AE139" s="32"/>
      <c r="AF139" s="15">
        <f t="shared" si="5"/>
        <v>3411361.96</v>
      </c>
    </row>
    <row r="140" spans="1:32" s="22" customFormat="1" ht="135.75" thickBot="1">
      <c r="A140" s="164">
        <v>136</v>
      </c>
      <c r="B140" s="277" t="s">
        <v>248</v>
      </c>
      <c r="C140" s="167" t="s">
        <v>70</v>
      </c>
      <c r="D140" s="165" t="s">
        <v>71</v>
      </c>
      <c r="E140" s="275" t="s">
        <v>72</v>
      </c>
      <c r="F140" s="212">
        <v>41270</v>
      </c>
      <c r="G140" s="167" t="s">
        <v>885</v>
      </c>
      <c r="H140" s="276" t="s">
        <v>249</v>
      </c>
      <c r="I140" s="276" t="s">
        <v>250</v>
      </c>
      <c r="J140" s="340">
        <v>32928195.489999998</v>
      </c>
      <c r="K140" s="64"/>
      <c r="L140" s="51"/>
      <c r="M140" s="273"/>
      <c r="N140" s="273"/>
      <c r="O140" s="273"/>
      <c r="P140" s="343" t="s">
        <v>268</v>
      </c>
      <c r="Q140" s="273"/>
      <c r="R140" s="273"/>
      <c r="S140" s="273"/>
      <c r="T140" s="273"/>
      <c r="U140" s="273"/>
      <c r="V140" s="273"/>
      <c r="W140" s="312"/>
      <c r="X140" s="312"/>
      <c r="Y140" s="312"/>
      <c r="Z140" s="312"/>
      <c r="AE140" s="32"/>
      <c r="AF140" s="15">
        <f t="shared" si="5"/>
        <v>32928195.489999998</v>
      </c>
    </row>
    <row r="141" spans="1:32" s="312" customFormat="1" ht="127.5" customHeight="1" thickBot="1">
      <c r="A141" s="164">
        <v>137</v>
      </c>
      <c r="B141" s="270" t="s">
        <v>336</v>
      </c>
      <c r="C141" s="201" t="s">
        <v>70</v>
      </c>
      <c r="D141" s="165" t="s">
        <v>71</v>
      </c>
      <c r="E141" s="275" t="s">
        <v>72</v>
      </c>
      <c r="F141" s="315">
        <v>41453</v>
      </c>
      <c r="G141" s="167" t="s">
        <v>885</v>
      </c>
      <c r="H141" s="201" t="s">
        <v>337</v>
      </c>
      <c r="I141" s="203" t="s">
        <v>338</v>
      </c>
      <c r="J141" s="325" t="s">
        <v>339</v>
      </c>
      <c r="K141" s="64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318"/>
      <c r="X141" s="319"/>
      <c r="Y141" s="319"/>
      <c r="Z141" s="22"/>
      <c r="AA141" s="22"/>
      <c r="AB141" s="22"/>
      <c r="AC141" s="22"/>
      <c r="AD141" s="22"/>
      <c r="AE141" s="32"/>
      <c r="AF141" s="15"/>
    </row>
    <row r="142" spans="1:32" s="312" customFormat="1" ht="127.5" customHeight="1" thickBot="1">
      <c r="A142" s="164">
        <v>138</v>
      </c>
      <c r="B142" s="268" t="s">
        <v>340</v>
      </c>
      <c r="C142" s="201" t="s">
        <v>70</v>
      </c>
      <c r="D142" s="165" t="s">
        <v>71</v>
      </c>
      <c r="E142" s="275" t="s">
        <v>72</v>
      </c>
      <c r="F142" s="315">
        <v>41458</v>
      </c>
      <c r="G142" s="167" t="s">
        <v>885</v>
      </c>
      <c r="H142" s="201" t="s">
        <v>341</v>
      </c>
      <c r="I142" s="203" t="s">
        <v>342</v>
      </c>
      <c r="J142" s="325" t="s">
        <v>343</v>
      </c>
      <c r="K142" s="344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20"/>
      <c r="X142" s="320"/>
      <c r="Y142" s="330" t="s">
        <v>353</v>
      </c>
      <c r="Z142" s="320"/>
      <c r="AE142" s="32"/>
      <c r="AF142" s="15"/>
    </row>
    <row r="143" spans="1:32" s="312" customFormat="1" ht="127.5" customHeight="1" thickBot="1">
      <c r="A143" s="164">
        <v>139</v>
      </c>
      <c r="B143" s="201" t="s">
        <v>349</v>
      </c>
      <c r="C143" s="268" t="s">
        <v>70</v>
      </c>
      <c r="D143" s="271" t="s">
        <v>350</v>
      </c>
      <c r="E143" s="275" t="s">
        <v>72</v>
      </c>
      <c r="F143" s="272">
        <v>41499</v>
      </c>
      <c r="G143" s="167" t="s">
        <v>885</v>
      </c>
      <c r="H143" s="203" t="s">
        <v>351</v>
      </c>
      <c r="I143" s="203" t="s">
        <v>352</v>
      </c>
      <c r="J143" s="325">
        <v>4513332.66</v>
      </c>
      <c r="K143" s="346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73"/>
      <c r="W143" s="309"/>
      <c r="X143" s="309"/>
      <c r="Y143" s="330"/>
      <c r="AE143" s="32"/>
      <c r="AF143" s="15">
        <f>J143-AE143</f>
        <v>4513332.66</v>
      </c>
    </row>
    <row r="144" spans="1:32" s="312" customFormat="1" ht="127.5" customHeight="1" thickBot="1">
      <c r="A144" s="164">
        <v>140</v>
      </c>
      <c r="B144" s="201" t="s">
        <v>366</v>
      </c>
      <c r="C144" s="269" t="s">
        <v>361</v>
      </c>
      <c r="D144" s="310" t="s">
        <v>362</v>
      </c>
      <c r="E144" s="271" t="s">
        <v>951</v>
      </c>
      <c r="F144" s="272">
        <v>41533</v>
      </c>
      <c r="G144" s="167" t="s">
        <v>885</v>
      </c>
      <c r="H144" s="269" t="s">
        <v>367</v>
      </c>
      <c r="I144" s="203">
        <v>1000030266</v>
      </c>
      <c r="J144" s="317">
        <v>619875</v>
      </c>
      <c r="K144" s="346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309"/>
      <c r="X144" s="309"/>
      <c r="Y144" s="330"/>
      <c r="AE144" s="32"/>
      <c r="AF144" s="15">
        <f>J144-AE144</f>
        <v>619875</v>
      </c>
    </row>
    <row r="145" spans="1:33" s="22" customFormat="1" ht="127.5" customHeight="1" thickBot="1">
      <c r="A145" s="164">
        <v>141</v>
      </c>
      <c r="B145" s="165" t="s">
        <v>233</v>
      </c>
      <c r="C145" s="167" t="s">
        <v>203</v>
      </c>
      <c r="D145" s="165" t="s">
        <v>41</v>
      </c>
      <c r="E145" s="165" t="s">
        <v>390</v>
      </c>
      <c r="F145" s="256">
        <v>41192</v>
      </c>
      <c r="G145" s="167" t="s">
        <v>885</v>
      </c>
      <c r="H145" s="174" t="s">
        <v>944</v>
      </c>
      <c r="I145" s="171" t="s">
        <v>975</v>
      </c>
      <c r="J145" s="325">
        <v>1015172.6</v>
      </c>
      <c r="K145" s="45"/>
      <c r="L145" s="46"/>
      <c r="M145" s="47">
        <f>J145-K145</f>
        <v>1015172.6</v>
      </c>
      <c r="N145" s="289"/>
      <c r="O145" s="295" t="s">
        <v>197</v>
      </c>
      <c r="P145" s="37"/>
      <c r="Q145" s="50"/>
      <c r="R145" s="51"/>
      <c r="S145" s="51"/>
      <c r="T145" s="51"/>
      <c r="U145" s="51"/>
      <c r="V145" s="51"/>
      <c r="AE145" s="32"/>
      <c r="AF145" s="15">
        <f>J145-AE145</f>
        <v>1015172.6</v>
      </c>
    </row>
    <row r="146" spans="1:33" s="309" customFormat="1" ht="127.5" customHeight="1" thickBot="1">
      <c r="A146" s="164">
        <v>142</v>
      </c>
      <c r="B146" s="201" t="s">
        <v>332</v>
      </c>
      <c r="C146" s="203" t="s">
        <v>333</v>
      </c>
      <c r="D146" s="270" t="s">
        <v>41</v>
      </c>
      <c r="E146" s="271" t="s">
        <v>334</v>
      </c>
      <c r="F146" s="272">
        <v>41446</v>
      </c>
      <c r="G146" s="167" t="s">
        <v>885</v>
      </c>
      <c r="H146" s="203" t="s">
        <v>335</v>
      </c>
      <c r="I146" s="203">
        <v>23899621</v>
      </c>
      <c r="J146" s="325">
        <v>1216250</v>
      </c>
      <c r="K146" s="64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318"/>
      <c r="X146" s="104"/>
      <c r="Y146" s="104"/>
      <c r="Z146" s="104"/>
      <c r="AA146" s="261" t="s">
        <v>344</v>
      </c>
      <c r="AB146" s="347"/>
      <c r="AE146" s="121">
        <v>637474</v>
      </c>
      <c r="AF146" s="15">
        <v>0</v>
      </c>
    </row>
    <row r="147" spans="1:33" s="22" customFormat="1" ht="82.5" customHeight="1" thickBot="1">
      <c r="A147" s="164">
        <v>143</v>
      </c>
      <c r="B147" s="174" t="s">
        <v>684</v>
      </c>
      <c r="C147" s="166" t="s">
        <v>685</v>
      </c>
      <c r="D147" s="167" t="s">
        <v>686</v>
      </c>
      <c r="E147" s="348" t="s">
        <v>687</v>
      </c>
      <c r="F147" s="167">
        <v>41036</v>
      </c>
      <c r="G147" s="167" t="s">
        <v>885</v>
      </c>
      <c r="H147" s="349" t="s">
        <v>688</v>
      </c>
      <c r="I147" s="167" t="s">
        <v>689</v>
      </c>
      <c r="J147" s="350">
        <v>8427000</v>
      </c>
      <c r="K147" s="161"/>
      <c r="L147" s="162"/>
      <c r="M147" s="162"/>
      <c r="N147" s="162"/>
      <c r="O147" s="162"/>
      <c r="P147" s="162"/>
      <c r="Q147" s="163"/>
      <c r="R147" s="163"/>
      <c r="S147" s="163"/>
      <c r="T147" s="163"/>
      <c r="U147" s="163"/>
      <c r="V147" s="163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</row>
    <row r="148" spans="1:33" s="30" customFormat="1" ht="88.5" customHeight="1" thickBot="1">
      <c r="A148" s="164">
        <v>144</v>
      </c>
      <c r="B148" s="174" t="s">
        <v>690</v>
      </c>
      <c r="C148" s="166" t="s">
        <v>691</v>
      </c>
      <c r="D148" s="167" t="s">
        <v>686</v>
      </c>
      <c r="E148" s="348" t="s">
        <v>687</v>
      </c>
      <c r="F148" s="167">
        <v>41036</v>
      </c>
      <c r="G148" s="167" t="s">
        <v>885</v>
      </c>
      <c r="H148" s="349" t="s">
        <v>692</v>
      </c>
      <c r="I148" s="167" t="s">
        <v>689</v>
      </c>
      <c r="J148" s="350">
        <v>8427000</v>
      </c>
      <c r="K148" s="161"/>
      <c r="L148" s="162"/>
      <c r="M148" s="162"/>
      <c r="N148" s="162"/>
      <c r="O148" s="162"/>
      <c r="P148" s="162"/>
      <c r="Q148" s="163"/>
      <c r="R148" s="163"/>
      <c r="S148" s="163"/>
      <c r="T148" s="163"/>
      <c r="U148" s="163"/>
      <c r="V148" s="163"/>
      <c r="W148" s="253"/>
      <c r="X148" s="351"/>
      <c r="Y148" s="159"/>
      <c r="Z148" s="159"/>
      <c r="AA148" s="159"/>
      <c r="AB148" s="159"/>
      <c r="AC148" s="159"/>
      <c r="AD148" s="159"/>
      <c r="AE148" s="159"/>
      <c r="AF148" s="159"/>
      <c r="AG148" s="159"/>
    </row>
    <row r="149" spans="1:33" s="22" customFormat="1" ht="136.5" thickBot="1">
      <c r="A149" s="164">
        <v>145</v>
      </c>
      <c r="B149" s="271" t="s">
        <v>153</v>
      </c>
      <c r="C149" s="352" t="s">
        <v>154</v>
      </c>
      <c r="D149" s="271" t="s">
        <v>41</v>
      </c>
      <c r="E149" s="353" t="s">
        <v>25</v>
      </c>
      <c r="F149" s="212">
        <v>41054</v>
      </c>
      <c r="G149" s="167" t="s">
        <v>885</v>
      </c>
      <c r="H149" s="354" t="s">
        <v>155</v>
      </c>
      <c r="I149" s="203">
        <v>24001765</v>
      </c>
      <c r="J149" s="317">
        <v>7644000</v>
      </c>
      <c r="K149" s="45"/>
      <c r="L149" s="46"/>
      <c r="M149" s="47">
        <f>J149-K149</f>
        <v>7644000</v>
      </c>
      <c r="N149" s="36"/>
      <c r="O149" s="48" t="s">
        <v>156</v>
      </c>
      <c r="P149" s="49" t="s">
        <v>157</v>
      </c>
      <c r="Q149" s="355" t="s">
        <v>158</v>
      </c>
      <c r="R149" s="51"/>
      <c r="S149" s="51"/>
      <c r="T149" s="51" t="s">
        <v>159</v>
      </c>
      <c r="U149" s="51"/>
      <c r="V149" s="51"/>
      <c r="W149" s="356" t="s">
        <v>160</v>
      </c>
      <c r="X149" s="357" t="s">
        <v>40</v>
      </c>
      <c r="Y149" s="70" t="s">
        <v>48</v>
      </c>
      <c r="AE149" s="32"/>
      <c r="AF149" s="26">
        <f>106854*12</f>
        <v>1282248</v>
      </c>
      <c r="AG149" s="26">
        <f>106854*12</f>
        <v>1282248</v>
      </c>
    </row>
    <row r="150" spans="1:33" s="22" customFormat="1" ht="97.5" customHeight="1" thickBot="1">
      <c r="A150" s="164">
        <v>146</v>
      </c>
      <c r="B150" s="201" t="s">
        <v>992</v>
      </c>
      <c r="C150" s="203" t="s">
        <v>993</v>
      </c>
      <c r="D150" s="201" t="s">
        <v>992</v>
      </c>
      <c r="E150" s="358" t="s">
        <v>991</v>
      </c>
      <c r="F150" s="272">
        <v>41197</v>
      </c>
      <c r="G150" s="167" t="s">
        <v>885</v>
      </c>
      <c r="H150" s="349" t="s">
        <v>994</v>
      </c>
      <c r="I150" s="203" t="s">
        <v>995</v>
      </c>
      <c r="J150" s="223" t="s">
        <v>54</v>
      </c>
      <c r="K150" s="64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30"/>
      <c r="AE150" s="32">
        <v>3770816</v>
      </c>
      <c r="AF150" s="26">
        <f>(26427+78554+21142)*12</f>
        <v>1513476</v>
      </c>
      <c r="AG150" s="26">
        <f>(26427+78554+21142)*12</f>
        <v>1513476</v>
      </c>
    </row>
    <row r="151" spans="1:33" s="22" customFormat="1" ht="95.25" thickBot="1">
      <c r="A151" s="164">
        <v>147</v>
      </c>
      <c r="B151" s="174" t="s">
        <v>202</v>
      </c>
      <c r="C151" s="269" t="s">
        <v>203</v>
      </c>
      <c r="D151" s="270" t="s">
        <v>130</v>
      </c>
      <c r="E151" s="353" t="s">
        <v>61</v>
      </c>
      <c r="F151" s="212">
        <v>41209</v>
      </c>
      <c r="G151" s="167" t="s">
        <v>885</v>
      </c>
      <c r="H151" s="359" t="s">
        <v>204</v>
      </c>
      <c r="I151" s="167" t="s">
        <v>1007</v>
      </c>
      <c r="J151" s="223" t="s">
        <v>54</v>
      </c>
      <c r="K151" s="45"/>
      <c r="L151" s="46"/>
      <c r="M151" s="47" t="e">
        <f>J151-K151</f>
        <v>#VALUE!</v>
      </c>
      <c r="N151" s="36"/>
      <c r="O151" s="48" t="s">
        <v>218</v>
      </c>
      <c r="P151" s="37"/>
      <c r="Q151" s="37"/>
      <c r="R151" s="51"/>
      <c r="S151" s="51"/>
      <c r="T151" s="52">
        <v>0</v>
      </c>
      <c r="U151" s="52">
        <v>0</v>
      </c>
      <c r="V151" s="52">
        <v>1095510</v>
      </c>
      <c r="W151" s="22" t="s">
        <v>219</v>
      </c>
      <c r="X151" s="70" t="s">
        <v>213</v>
      </c>
      <c r="Z151" s="30"/>
      <c r="AA151" s="30"/>
      <c r="AB151" s="30"/>
      <c r="AC151" s="30"/>
      <c r="AD151" s="360">
        <v>12281050.810000001</v>
      </c>
      <c r="AE151" s="40"/>
      <c r="AF151" s="101">
        <f>389376*6</f>
        <v>2336256</v>
      </c>
      <c r="AG151" s="101"/>
    </row>
    <row r="152" spans="1:33" s="22" customFormat="1" ht="73.5" customHeight="1" thickBot="1">
      <c r="A152" s="164">
        <v>148</v>
      </c>
      <c r="B152" s="165" t="s">
        <v>118</v>
      </c>
      <c r="C152" s="167" t="s">
        <v>119</v>
      </c>
      <c r="D152" s="165" t="s">
        <v>120</v>
      </c>
      <c r="E152" s="165" t="s">
        <v>121</v>
      </c>
      <c r="F152" s="167">
        <v>41006</v>
      </c>
      <c r="G152" s="167" t="s">
        <v>885</v>
      </c>
      <c r="H152" s="349" t="s">
        <v>122</v>
      </c>
      <c r="I152" s="187" t="s">
        <v>1014</v>
      </c>
      <c r="J152" s="361" t="s">
        <v>123</v>
      </c>
      <c r="K152" s="45"/>
      <c r="L152" s="279"/>
      <c r="M152" s="47">
        <f>J152-K152</f>
        <v>4095325.37</v>
      </c>
      <c r="N152" s="289"/>
      <c r="O152" s="284" t="s">
        <v>124</v>
      </c>
      <c r="P152" s="290" t="s">
        <v>125</v>
      </c>
      <c r="Q152" s="50"/>
      <c r="R152" s="51"/>
      <c r="S152" s="51"/>
      <c r="T152" s="52">
        <v>0</v>
      </c>
      <c r="U152" s="52">
        <v>0</v>
      </c>
      <c r="V152" s="52">
        <v>1553098</v>
      </c>
      <c r="W152" s="286" t="s">
        <v>126</v>
      </c>
      <c r="X152" s="286" t="s">
        <v>127</v>
      </c>
      <c r="Y152" s="39"/>
      <c r="AD152" s="362">
        <f>4284820.51-4095325.37</f>
        <v>189495.13999999966</v>
      </c>
    </row>
    <row r="153" spans="1:33" s="22" customFormat="1" ht="87.75" customHeight="1" thickBot="1">
      <c r="A153" s="164">
        <v>149</v>
      </c>
      <c r="B153" s="165"/>
      <c r="C153" s="167" t="s">
        <v>228</v>
      </c>
      <c r="D153" s="165" t="s">
        <v>229</v>
      </c>
      <c r="E153" s="363" t="s">
        <v>230</v>
      </c>
      <c r="F153" s="212">
        <v>41256</v>
      </c>
      <c r="G153" s="167" t="s">
        <v>885</v>
      </c>
      <c r="H153" s="349" t="s">
        <v>231</v>
      </c>
      <c r="I153" s="300">
        <v>2012001067</v>
      </c>
      <c r="J153" s="223">
        <v>8500000</v>
      </c>
      <c r="K153" s="64"/>
      <c r="L153" s="51"/>
      <c r="M153" s="51"/>
      <c r="N153" s="51"/>
      <c r="O153" s="265" t="s">
        <v>239</v>
      </c>
      <c r="P153" s="192"/>
      <c r="Q153" s="51"/>
      <c r="R153" s="51"/>
      <c r="S153" s="51"/>
      <c r="T153" s="51"/>
      <c r="U153" s="51"/>
      <c r="V153" s="51"/>
      <c r="W153" s="88"/>
      <c r="X153" s="80"/>
      <c r="Y153" s="80"/>
      <c r="AE153" s="32">
        <f>338974+1141575+3724082</f>
        <v>5204631</v>
      </c>
      <c r="AF153" s="26">
        <f>356504*12</f>
        <v>4278048</v>
      </c>
      <c r="AG153" s="26">
        <f>356504*12</f>
        <v>4278048</v>
      </c>
    </row>
    <row r="154" spans="1:33" s="83" customFormat="1" ht="88.5" customHeight="1" thickBot="1">
      <c r="A154" s="164">
        <v>150</v>
      </c>
      <c r="B154" s="201" t="s">
        <v>302</v>
      </c>
      <c r="C154" s="269" t="s">
        <v>303</v>
      </c>
      <c r="D154" s="270" t="s">
        <v>304</v>
      </c>
      <c r="E154" s="364" t="s">
        <v>305</v>
      </c>
      <c r="F154" s="272">
        <v>41414</v>
      </c>
      <c r="G154" s="167" t="s">
        <v>885</v>
      </c>
      <c r="H154" s="354" t="s">
        <v>306</v>
      </c>
      <c r="I154" s="203" t="s">
        <v>307</v>
      </c>
      <c r="J154" s="365">
        <v>619500</v>
      </c>
      <c r="K154" s="366"/>
      <c r="L154" s="367"/>
      <c r="M154" s="368"/>
      <c r="N154" s="369"/>
      <c r="O154" s="366"/>
      <c r="P154" s="370"/>
      <c r="Q154" s="22"/>
      <c r="R154" s="22"/>
      <c r="S154" s="22"/>
      <c r="T154" s="22"/>
      <c r="U154" s="22"/>
      <c r="V154" s="80"/>
      <c r="W154" s="30"/>
      <c r="X154" s="22"/>
      <c r="Y154" s="22"/>
      <c r="Z154" s="22"/>
      <c r="AA154" s="22"/>
      <c r="AB154" s="22"/>
      <c r="AC154" s="22"/>
      <c r="AD154" s="22"/>
      <c r="AE154" s="32">
        <v>619500</v>
      </c>
      <c r="AF154" s="26" t="s">
        <v>1011</v>
      </c>
      <c r="AG154" s="31"/>
    </row>
    <row r="155" spans="1:33" s="83" customFormat="1" ht="118.5" customHeight="1" thickBot="1">
      <c r="A155" s="164">
        <v>151</v>
      </c>
      <c r="B155" s="201" t="s">
        <v>309</v>
      </c>
      <c r="C155" s="269" t="s">
        <v>70</v>
      </c>
      <c r="D155" s="270" t="s">
        <v>71</v>
      </c>
      <c r="E155" s="371" t="s">
        <v>310</v>
      </c>
      <c r="F155" s="272">
        <v>41415</v>
      </c>
      <c r="G155" s="167" t="s">
        <v>885</v>
      </c>
      <c r="H155" s="354" t="s">
        <v>311</v>
      </c>
      <c r="I155" s="203" t="s">
        <v>312</v>
      </c>
      <c r="J155" s="223">
        <v>966506.66</v>
      </c>
      <c r="K155" s="132"/>
      <c r="L155" s="132"/>
      <c r="M155" s="132"/>
      <c r="N155" s="132"/>
      <c r="O155" s="372" t="s">
        <v>331</v>
      </c>
      <c r="P155" s="132"/>
      <c r="Q155" s="132"/>
      <c r="R155" s="132"/>
      <c r="S155" s="132"/>
      <c r="T155" s="132"/>
      <c r="U155" s="132"/>
      <c r="V155" s="132"/>
      <c r="W155" s="326"/>
      <c r="X155" s="326"/>
      <c r="Y155" s="326"/>
      <c r="Z155" s="326"/>
      <c r="AA155" s="22"/>
      <c r="AB155" s="22"/>
      <c r="AC155" s="22"/>
      <c r="AD155" s="22"/>
      <c r="AE155" s="32">
        <v>16722156</v>
      </c>
      <c r="AF155" s="26">
        <f>89079*12</f>
        <v>1068948</v>
      </c>
      <c r="AG155" s="26">
        <f>89079*12</f>
        <v>1068948</v>
      </c>
    </row>
    <row r="156" spans="1:33" s="83" customFormat="1" ht="87" customHeight="1" thickBot="1">
      <c r="A156" s="164">
        <v>152</v>
      </c>
      <c r="B156" s="373" t="s">
        <v>962</v>
      </c>
      <c r="C156" s="211" t="s">
        <v>963</v>
      </c>
      <c r="D156" s="210" t="s">
        <v>964</v>
      </c>
      <c r="E156" s="353" t="s">
        <v>1517</v>
      </c>
      <c r="F156" s="272">
        <v>41487</v>
      </c>
      <c r="G156" s="167" t="s">
        <v>885</v>
      </c>
      <c r="H156" s="349" t="s">
        <v>948</v>
      </c>
      <c r="I156" s="171" t="s">
        <v>949</v>
      </c>
      <c r="J156" s="374">
        <v>2809000</v>
      </c>
      <c r="K156" s="309"/>
      <c r="L156" s="309"/>
      <c r="M156" s="309"/>
      <c r="N156" s="309"/>
      <c r="O156" s="309"/>
      <c r="P156" s="309"/>
      <c r="Q156" s="309"/>
      <c r="R156" s="309"/>
      <c r="S156" s="309"/>
      <c r="T156" s="309"/>
      <c r="U156" s="309"/>
      <c r="V156" s="309"/>
      <c r="W156" s="309"/>
      <c r="X156" s="309"/>
      <c r="Y156" s="99"/>
      <c r="Z156" s="312"/>
      <c r="AA156" s="312"/>
      <c r="AB156" s="312"/>
      <c r="AC156" s="312"/>
      <c r="AD156" s="312"/>
      <c r="AE156" s="32">
        <v>2916902</v>
      </c>
      <c r="AF156" s="26" t="s">
        <v>1011</v>
      </c>
      <c r="AG156" s="86"/>
    </row>
    <row r="157" spans="1:33" s="22" customFormat="1" ht="84" customHeight="1" thickBot="1">
      <c r="A157" s="164">
        <v>153</v>
      </c>
      <c r="B157" s="210" t="s">
        <v>372</v>
      </c>
      <c r="C157" s="211" t="s">
        <v>939</v>
      </c>
      <c r="D157" s="210" t="s">
        <v>372</v>
      </c>
      <c r="E157" s="353" t="s">
        <v>937</v>
      </c>
      <c r="F157" s="272">
        <v>41743</v>
      </c>
      <c r="G157" s="167" t="s">
        <v>885</v>
      </c>
      <c r="H157" s="349" t="s">
        <v>938</v>
      </c>
      <c r="I157" s="167" t="s">
        <v>940</v>
      </c>
      <c r="J157" s="374">
        <v>1178520</v>
      </c>
      <c r="K157" s="375"/>
      <c r="L157" s="375"/>
      <c r="M157" s="375"/>
      <c r="N157" s="375"/>
      <c r="O157" s="409"/>
      <c r="P157" s="409"/>
      <c r="Q157" s="375"/>
      <c r="R157" s="375"/>
      <c r="S157" s="375"/>
      <c r="T157" s="375"/>
      <c r="U157" s="375"/>
      <c r="V157" s="375"/>
      <c r="W157" s="376"/>
      <c r="X157" s="375"/>
      <c r="Y157" s="375"/>
      <c r="Z157" s="375"/>
      <c r="AA157" s="409"/>
      <c r="AB157" s="375"/>
      <c r="AC157" s="375"/>
      <c r="AD157" s="375"/>
      <c r="AE157" s="32"/>
      <c r="AF157" s="377"/>
      <c r="AG157" s="378"/>
    </row>
    <row r="158" spans="1:33" s="22" customFormat="1" ht="87.75" customHeight="1" thickBot="1">
      <c r="A158" s="164">
        <v>154</v>
      </c>
      <c r="B158" s="167" t="s">
        <v>946</v>
      </c>
      <c r="C158" s="167" t="s">
        <v>947</v>
      </c>
      <c r="D158" s="167" t="s">
        <v>168</v>
      </c>
      <c r="E158" s="316" t="s">
        <v>1516</v>
      </c>
      <c r="F158" s="272">
        <v>41303</v>
      </c>
      <c r="G158" s="167" t="s">
        <v>885</v>
      </c>
      <c r="H158" s="174" t="s">
        <v>961</v>
      </c>
      <c r="I158" s="167" t="s">
        <v>909</v>
      </c>
      <c r="J158" s="223" t="s">
        <v>54</v>
      </c>
      <c r="L158" s="86"/>
      <c r="O158" s="87" t="s">
        <v>298</v>
      </c>
      <c r="P158" s="80"/>
      <c r="W158" s="30"/>
      <c r="AE158" s="32">
        <f>463384+543317</f>
        <v>1006701</v>
      </c>
      <c r="AF158" s="26">
        <f>296338*12</f>
        <v>3556056</v>
      </c>
      <c r="AG158" s="26">
        <f>296338*12</f>
        <v>3556056</v>
      </c>
    </row>
    <row r="159" spans="1:33" s="22" customFormat="1" ht="79.5" thickBot="1">
      <c r="A159" s="164">
        <v>155</v>
      </c>
      <c r="B159" s="201" t="s">
        <v>293</v>
      </c>
      <c r="C159" s="269" t="s">
        <v>294</v>
      </c>
      <c r="D159" s="270"/>
      <c r="E159" s="371" t="s">
        <v>295</v>
      </c>
      <c r="F159" s="272">
        <v>41400</v>
      </c>
      <c r="G159" s="167" t="s">
        <v>885</v>
      </c>
      <c r="H159" s="201" t="s">
        <v>296</v>
      </c>
      <c r="I159" s="203" t="s">
        <v>297</v>
      </c>
      <c r="J159" s="374">
        <v>250000</v>
      </c>
      <c r="L159" s="86"/>
      <c r="O159" s="99" t="s">
        <v>313</v>
      </c>
      <c r="W159" s="30"/>
      <c r="X159" s="80"/>
      <c r="AE159" s="32">
        <v>20762</v>
      </c>
      <c r="AF159" s="26" t="s">
        <v>1010</v>
      </c>
      <c r="AG159" s="31"/>
    </row>
    <row r="160" spans="1:33" s="22" customFormat="1" ht="79.5" thickBot="1">
      <c r="A160" s="164">
        <v>156</v>
      </c>
      <c r="B160" s="201" t="s">
        <v>319</v>
      </c>
      <c r="C160" s="269" t="s">
        <v>320</v>
      </c>
      <c r="D160" s="271" t="s">
        <v>321</v>
      </c>
      <c r="E160" s="371" t="s">
        <v>322</v>
      </c>
      <c r="F160" s="272">
        <v>41428</v>
      </c>
      <c r="G160" s="167" t="s">
        <v>885</v>
      </c>
      <c r="H160" s="201" t="s">
        <v>323</v>
      </c>
      <c r="I160" s="203" t="s">
        <v>324</v>
      </c>
      <c r="J160" s="374">
        <v>134832</v>
      </c>
      <c r="L160" s="86"/>
      <c r="M160" s="320"/>
      <c r="N160" s="312"/>
      <c r="O160" s="80"/>
      <c r="V160" s="80"/>
      <c r="W160" s="30"/>
      <c r="AE160" s="32"/>
      <c r="AF160" s="26" t="s">
        <v>1012</v>
      </c>
      <c r="AG160" s="31"/>
    </row>
    <row r="161" spans="1:34" s="375" customFormat="1" ht="60.75" customHeight="1" thickBot="1">
      <c r="A161" s="164">
        <v>157</v>
      </c>
      <c r="B161" s="201" t="s">
        <v>373</v>
      </c>
      <c r="C161" s="203" t="s">
        <v>374</v>
      </c>
      <c r="D161" s="201" t="s">
        <v>375</v>
      </c>
      <c r="E161" s="201" t="s">
        <v>1518</v>
      </c>
      <c r="F161" s="256">
        <v>41572</v>
      </c>
      <c r="G161" s="167" t="s">
        <v>885</v>
      </c>
      <c r="H161" s="201" t="s">
        <v>376</v>
      </c>
      <c r="I161" s="203" t="s">
        <v>377</v>
      </c>
      <c r="J161" s="223">
        <v>997500</v>
      </c>
      <c r="K161" s="80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30"/>
      <c r="X161" s="22"/>
      <c r="Y161" s="22"/>
      <c r="Z161" s="22"/>
      <c r="AA161" s="22"/>
      <c r="AB161" s="22"/>
      <c r="AC161" s="22"/>
      <c r="AD161" s="22"/>
      <c r="AE161" s="40">
        <v>301866</v>
      </c>
      <c r="AF161" s="26">
        <f>77708*12</f>
        <v>932496</v>
      </c>
      <c r="AG161" s="26">
        <f>77708*12</f>
        <v>932496</v>
      </c>
    </row>
    <row r="162" spans="1:34" s="22" customFormat="1" ht="48" thickBot="1">
      <c r="A162" s="164">
        <v>158</v>
      </c>
      <c r="B162" s="210" t="s">
        <v>955</v>
      </c>
      <c r="C162" s="211" t="s">
        <v>228</v>
      </c>
      <c r="D162" s="210" t="s">
        <v>229</v>
      </c>
      <c r="E162" s="165" t="s">
        <v>952</v>
      </c>
      <c r="F162" s="272">
        <v>41655</v>
      </c>
      <c r="G162" s="167" t="s">
        <v>885</v>
      </c>
      <c r="H162" s="174" t="s">
        <v>953</v>
      </c>
      <c r="I162" s="171" t="s">
        <v>954</v>
      </c>
      <c r="J162" s="325">
        <v>2882863.27</v>
      </c>
      <c r="K162" s="83"/>
      <c r="L162" s="83"/>
      <c r="M162" s="83"/>
      <c r="N162" s="83"/>
      <c r="O162" s="99" t="s">
        <v>926</v>
      </c>
      <c r="P162" s="83"/>
      <c r="Q162" s="83"/>
      <c r="R162" s="83"/>
      <c r="S162" s="83"/>
      <c r="T162" s="83"/>
      <c r="U162" s="83"/>
      <c r="V162" s="98"/>
      <c r="W162" s="83"/>
      <c r="X162" s="83"/>
      <c r="Y162" s="99"/>
      <c r="Z162" s="83"/>
      <c r="AA162" s="83"/>
      <c r="AB162" s="83"/>
      <c r="AC162" s="83"/>
      <c r="AD162" s="83"/>
      <c r="AE162" s="82">
        <f>234719+302197</f>
        <v>536916</v>
      </c>
      <c r="AF162" s="101">
        <f>356504*12</f>
        <v>4278048</v>
      </c>
      <c r="AG162" s="101">
        <f>356504*12</f>
        <v>4278048</v>
      </c>
    </row>
    <row r="163" spans="1:34" s="22" customFormat="1" ht="48" thickBot="1">
      <c r="A163" s="164">
        <v>159</v>
      </c>
      <c r="B163" s="257" t="s">
        <v>968</v>
      </c>
      <c r="C163" s="379" t="s">
        <v>70</v>
      </c>
      <c r="D163" s="257" t="s">
        <v>362</v>
      </c>
      <c r="E163" s="257" t="s">
        <v>966</v>
      </c>
      <c r="F163" s="272">
        <v>41711</v>
      </c>
      <c r="G163" s="187" t="s">
        <v>885</v>
      </c>
      <c r="H163" s="379" t="s">
        <v>967</v>
      </c>
      <c r="I163" s="187" t="s">
        <v>969</v>
      </c>
      <c r="J163" s="380">
        <v>2183941.3199999998</v>
      </c>
      <c r="W163" s="30"/>
      <c r="AE163" s="32"/>
      <c r="AF163" s="26"/>
      <c r="AG163" s="31"/>
    </row>
    <row r="164" spans="1:34" s="22" customFormat="1" ht="63.75" thickBot="1">
      <c r="A164" s="164">
        <v>160</v>
      </c>
      <c r="B164" s="210" t="s">
        <v>1124</v>
      </c>
      <c r="C164" s="211" t="s">
        <v>1123</v>
      </c>
      <c r="D164" s="210" t="s">
        <v>1122</v>
      </c>
      <c r="E164" s="165" t="s">
        <v>1119</v>
      </c>
      <c r="F164" s="272">
        <v>41717</v>
      </c>
      <c r="G164" s="187" t="s">
        <v>885</v>
      </c>
      <c r="H164" s="174" t="s">
        <v>1120</v>
      </c>
      <c r="I164" s="167" t="s">
        <v>1121</v>
      </c>
      <c r="J164" s="223" t="s">
        <v>54</v>
      </c>
      <c r="W164" s="30"/>
      <c r="AE164" s="32"/>
      <c r="AF164" s="26"/>
      <c r="AG164" s="31"/>
    </row>
    <row r="165" spans="1:34" s="22" customFormat="1" ht="79.5" thickBot="1">
      <c r="A165" s="164">
        <v>161</v>
      </c>
      <c r="B165" s="165"/>
      <c r="C165" s="174" t="s">
        <v>976</v>
      </c>
      <c r="D165" s="165" t="s">
        <v>977</v>
      </c>
      <c r="E165" s="165" t="s">
        <v>1156</v>
      </c>
      <c r="F165" s="256">
        <v>41724</v>
      </c>
      <c r="G165" s="167" t="s">
        <v>885</v>
      </c>
      <c r="H165" s="174" t="s">
        <v>978</v>
      </c>
      <c r="I165" s="167" t="s">
        <v>979</v>
      </c>
      <c r="J165" s="380" t="s">
        <v>54</v>
      </c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30"/>
      <c r="AE165" s="32"/>
      <c r="AF165" s="26"/>
      <c r="AG165" s="31"/>
    </row>
    <row r="166" spans="1:34" s="22" customFormat="1" ht="63.75" thickBot="1">
      <c r="A166" s="164">
        <v>162</v>
      </c>
      <c r="B166" s="201" t="s">
        <v>929</v>
      </c>
      <c r="C166" s="203" t="s">
        <v>930</v>
      </c>
      <c r="D166" s="201" t="s">
        <v>130</v>
      </c>
      <c r="E166" s="201" t="s">
        <v>927</v>
      </c>
      <c r="F166" s="272">
        <v>41726</v>
      </c>
      <c r="G166" s="167" t="s">
        <v>885</v>
      </c>
      <c r="H166" s="201" t="s">
        <v>931</v>
      </c>
      <c r="I166" s="203" t="s">
        <v>928</v>
      </c>
      <c r="J166" s="223" t="s">
        <v>54</v>
      </c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30"/>
      <c r="AE166" s="32">
        <v>286142</v>
      </c>
      <c r="AF166" s="26">
        <f>286142*12</f>
        <v>3433704</v>
      </c>
      <c r="AG166" s="26">
        <f>286142*12</f>
        <v>3433704</v>
      </c>
    </row>
    <row r="167" spans="1:34" s="22" customFormat="1" ht="63.75" thickBot="1">
      <c r="A167" s="164">
        <v>163</v>
      </c>
      <c r="B167" s="165" t="s">
        <v>1053</v>
      </c>
      <c r="C167" s="167" t="s">
        <v>320</v>
      </c>
      <c r="D167" s="165" t="s">
        <v>168</v>
      </c>
      <c r="E167" s="201" t="s">
        <v>927</v>
      </c>
      <c r="F167" s="272">
        <v>41744</v>
      </c>
      <c r="G167" s="167" t="s">
        <v>885</v>
      </c>
      <c r="H167" s="174" t="s">
        <v>1051</v>
      </c>
      <c r="I167" s="167" t="s">
        <v>1052</v>
      </c>
      <c r="J167" s="269">
        <v>1283241.08</v>
      </c>
      <c r="K167" s="81"/>
      <c r="L167" s="93"/>
      <c r="M167" s="94"/>
      <c r="N167" s="95"/>
      <c r="O167" s="19"/>
      <c r="P167" s="20"/>
      <c r="Q167" s="79"/>
      <c r="R167" s="80"/>
      <c r="S167" s="80"/>
      <c r="T167" s="81"/>
      <c r="U167" s="81"/>
      <c r="V167" s="81"/>
      <c r="W167" s="23"/>
      <c r="X167" s="24"/>
      <c r="Y167" s="25"/>
      <c r="AD167" s="362"/>
    </row>
    <row r="168" spans="1:34" s="22" customFormat="1" ht="63.75" thickBot="1">
      <c r="A168" s="164">
        <v>164</v>
      </c>
      <c r="B168" s="165" t="s">
        <v>1046</v>
      </c>
      <c r="C168" s="167" t="s">
        <v>409</v>
      </c>
      <c r="D168" s="165" t="s">
        <v>755</v>
      </c>
      <c r="E168" s="316" t="s">
        <v>1043</v>
      </c>
      <c r="F168" s="272">
        <v>41844</v>
      </c>
      <c r="G168" s="167" t="s">
        <v>885</v>
      </c>
      <c r="H168" s="174" t="s">
        <v>1045</v>
      </c>
      <c r="I168" s="203" t="s">
        <v>1044</v>
      </c>
      <c r="J168" s="223" t="s">
        <v>54</v>
      </c>
      <c r="K168" s="15"/>
      <c r="L168" s="93"/>
      <c r="M168" s="17"/>
      <c r="N168" s="18"/>
      <c r="O168" s="19"/>
      <c r="P168" s="20"/>
      <c r="Q168" s="21"/>
      <c r="T168" s="15"/>
      <c r="U168" s="15"/>
      <c r="V168" s="15"/>
      <c r="W168" s="23"/>
      <c r="X168" s="24"/>
      <c r="Y168" s="25"/>
      <c r="AD168" s="362"/>
    </row>
    <row r="169" spans="1:34" s="22" customFormat="1" ht="48" thickBot="1">
      <c r="A169" s="164">
        <v>165</v>
      </c>
      <c r="B169" s="381" t="s">
        <v>1154</v>
      </c>
      <c r="C169" s="382" t="s">
        <v>1153</v>
      </c>
      <c r="D169" s="381" t="s">
        <v>755</v>
      </c>
      <c r="E169" s="353" t="s">
        <v>1150</v>
      </c>
      <c r="F169" s="383">
        <v>41780</v>
      </c>
      <c r="G169" s="384" t="s">
        <v>885</v>
      </c>
      <c r="H169" s="348" t="s">
        <v>1152</v>
      </c>
      <c r="I169" s="384" t="s">
        <v>1151</v>
      </c>
      <c r="J169" s="385">
        <v>68842.73</v>
      </c>
      <c r="W169" s="30"/>
      <c r="AE169" s="32"/>
      <c r="AF169" s="26"/>
      <c r="AG169" s="31"/>
    </row>
    <row r="170" spans="1:34" s="22" customFormat="1" ht="63.75" thickBot="1">
      <c r="A170" s="164">
        <v>166</v>
      </c>
      <c r="B170" s="210" t="s">
        <v>1160</v>
      </c>
      <c r="C170" s="211" t="s">
        <v>1159</v>
      </c>
      <c r="D170" s="210" t="s">
        <v>1158</v>
      </c>
      <c r="E170" s="165" t="s">
        <v>1125</v>
      </c>
      <c r="F170" s="212">
        <v>41821</v>
      </c>
      <c r="G170" s="167" t="s">
        <v>885</v>
      </c>
      <c r="H170" s="174" t="s">
        <v>1161</v>
      </c>
      <c r="I170" s="167" t="s">
        <v>1162</v>
      </c>
      <c r="J170" s="374">
        <v>1623750</v>
      </c>
      <c r="V170" s="80"/>
      <c r="W170" s="30"/>
      <c r="AE170" s="32"/>
      <c r="AF170" s="26"/>
      <c r="AG170" s="31"/>
    </row>
    <row r="171" spans="1:34" s="22" customFormat="1" ht="63.75" thickBot="1">
      <c r="A171" s="164">
        <v>167</v>
      </c>
      <c r="B171" s="210" t="s">
        <v>1167</v>
      </c>
      <c r="C171" s="211" t="s">
        <v>1159</v>
      </c>
      <c r="D171" s="210" t="s">
        <v>1166</v>
      </c>
      <c r="E171" s="165" t="s">
        <v>1165</v>
      </c>
      <c r="F171" s="212">
        <v>41785</v>
      </c>
      <c r="G171" s="167" t="s">
        <v>885</v>
      </c>
      <c r="H171" s="174" t="s">
        <v>1164</v>
      </c>
      <c r="I171" s="167" t="s">
        <v>1163</v>
      </c>
      <c r="J171" s="223" t="s">
        <v>54</v>
      </c>
      <c r="W171" s="30"/>
      <c r="AE171" s="32"/>
      <c r="AF171" s="26"/>
      <c r="AG171" s="31"/>
    </row>
    <row r="172" spans="1:34" s="22" customFormat="1" ht="63.75" thickBot="1">
      <c r="A172" s="164">
        <v>168</v>
      </c>
      <c r="B172" s="210" t="s">
        <v>1133</v>
      </c>
      <c r="C172" s="211" t="s">
        <v>320</v>
      </c>
      <c r="D172" s="210" t="s">
        <v>168</v>
      </c>
      <c r="E172" s="165" t="s">
        <v>1130</v>
      </c>
      <c r="F172" s="272">
        <v>41649</v>
      </c>
      <c r="G172" s="187" t="s">
        <v>885</v>
      </c>
      <c r="H172" s="174" t="s">
        <v>1132</v>
      </c>
      <c r="I172" s="167" t="s">
        <v>1131</v>
      </c>
      <c r="J172" s="374">
        <v>513429.02</v>
      </c>
      <c r="V172" s="80"/>
      <c r="W172" s="30"/>
      <c r="AD172" s="31" t="s">
        <v>1257</v>
      </c>
      <c r="AE172" s="32"/>
      <c r="AF172" s="26"/>
      <c r="AG172" s="31"/>
    </row>
    <row r="173" spans="1:34" s="22" customFormat="1" ht="111" thickBot="1">
      <c r="A173" s="164">
        <v>169</v>
      </c>
      <c r="B173" s="201" t="s">
        <v>990</v>
      </c>
      <c r="C173" s="203" t="s">
        <v>989</v>
      </c>
      <c r="D173" s="201" t="s">
        <v>327</v>
      </c>
      <c r="E173" s="201" t="s">
        <v>986</v>
      </c>
      <c r="F173" s="272">
        <v>41660</v>
      </c>
      <c r="G173" s="167" t="s">
        <v>885</v>
      </c>
      <c r="H173" s="174" t="s">
        <v>988</v>
      </c>
      <c r="I173" s="203" t="s">
        <v>987</v>
      </c>
      <c r="J173" s="223">
        <v>1703354.41</v>
      </c>
      <c r="W173" s="30"/>
      <c r="AD173" s="31" t="s">
        <v>1257</v>
      </c>
      <c r="AE173" s="32">
        <v>670760</v>
      </c>
      <c r="AF173" s="26">
        <f>184096*12</f>
        <v>2209152</v>
      </c>
      <c r="AG173" s="26">
        <f>184096*12</f>
        <v>2209152</v>
      </c>
    </row>
    <row r="174" spans="1:34" s="22" customFormat="1" ht="32.25" thickBot="1">
      <c r="A174" s="164">
        <v>170</v>
      </c>
      <c r="B174" s="165" t="s">
        <v>1032</v>
      </c>
      <c r="C174" s="167" t="s">
        <v>993</v>
      </c>
      <c r="D174" s="165" t="s">
        <v>755</v>
      </c>
      <c r="E174" s="316" t="s">
        <v>1199</v>
      </c>
      <c r="F174" s="272">
        <v>41900</v>
      </c>
      <c r="G174" s="167" t="s">
        <v>885</v>
      </c>
      <c r="H174" s="174" t="s">
        <v>1031</v>
      </c>
      <c r="I174" s="386">
        <v>4500029866</v>
      </c>
      <c r="J174" s="269">
        <v>3253383.8</v>
      </c>
      <c r="K174" s="81"/>
      <c r="L174" s="93"/>
      <c r="M174" s="94"/>
      <c r="N174" s="95"/>
      <c r="O174" s="19"/>
      <c r="P174" s="20"/>
      <c r="Q174" s="79"/>
      <c r="R174" s="80"/>
      <c r="S174" s="80"/>
      <c r="T174" s="81"/>
      <c r="U174" s="81"/>
      <c r="V174" s="81"/>
      <c r="W174" s="23"/>
      <c r="X174" s="24"/>
      <c r="Y174" s="25"/>
      <c r="AD174" s="26" t="s">
        <v>1257</v>
      </c>
    </row>
    <row r="175" spans="1:34" s="22" customFormat="1" ht="95.25" thickBot="1">
      <c r="A175" s="164">
        <v>171</v>
      </c>
      <c r="B175" s="174" t="s">
        <v>95</v>
      </c>
      <c r="C175" s="167" t="s">
        <v>96</v>
      </c>
      <c r="D175" s="165" t="s">
        <v>97</v>
      </c>
      <c r="E175" s="387" t="s">
        <v>98</v>
      </c>
      <c r="F175" s="212">
        <v>40906</v>
      </c>
      <c r="G175" s="167" t="s">
        <v>885</v>
      </c>
      <c r="H175" s="174" t="s">
        <v>99</v>
      </c>
      <c r="I175" s="167" t="s">
        <v>100</v>
      </c>
      <c r="J175" s="223">
        <v>500000</v>
      </c>
      <c r="K175" s="44" t="s">
        <v>50</v>
      </c>
      <c r="L175" s="45"/>
      <c r="M175" s="38"/>
      <c r="N175" s="47">
        <f>J175-L175</f>
        <v>500000</v>
      </c>
      <c r="O175" s="37"/>
      <c r="P175" s="48" t="s">
        <v>81</v>
      </c>
      <c r="Q175" s="37" t="s">
        <v>82</v>
      </c>
      <c r="R175" s="50"/>
      <c r="S175" s="51"/>
      <c r="T175" s="51"/>
      <c r="U175" s="52">
        <v>0</v>
      </c>
      <c r="V175" s="52">
        <v>0</v>
      </c>
      <c r="W175" s="62">
        <v>2068686.36</v>
      </c>
      <c r="X175" s="22" t="s">
        <v>83</v>
      </c>
      <c r="AE175" s="31"/>
      <c r="AF175" s="32">
        <f>6395658.36+(10149341.08-2810251)+(2003835.08-135276.08)</f>
        <v>15603307.440000001</v>
      </c>
      <c r="AG175" s="26">
        <f>294660*12</f>
        <v>3535920</v>
      </c>
      <c r="AH175" s="26">
        <f>294660*12</f>
        <v>3535920</v>
      </c>
    </row>
    <row r="176" spans="1:34" s="22" customFormat="1" ht="87" customHeight="1" thickBot="1">
      <c r="A176" s="164">
        <v>172</v>
      </c>
      <c r="B176" s="174" t="s">
        <v>1068</v>
      </c>
      <c r="C176" s="167" t="s">
        <v>111</v>
      </c>
      <c r="D176" s="167" t="s">
        <v>41</v>
      </c>
      <c r="E176" s="387" t="s">
        <v>87</v>
      </c>
      <c r="F176" s="212">
        <v>41365</v>
      </c>
      <c r="G176" s="167" t="s">
        <v>885</v>
      </c>
      <c r="H176" s="174" t="s">
        <v>1069</v>
      </c>
      <c r="I176" s="167" t="s">
        <v>1070</v>
      </c>
      <c r="J176" s="223">
        <v>6257328.4000000004</v>
      </c>
      <c r="K176" s="14"/>
      <c r="L176" s="81"/>
      <c r="M176" s="93"/>
      <c r="N176" s="94">
        <f>J176-L176</f>
        <v>6257328.4000000004</v>
      </c>
      <c r="O176" s="80"/>
      <c r="P176" s="388" t="s">
        <v>223</v>
      </c>
      <c r="Q176" s="80"/>
      <c r="R176" s="80"/>
      <c r="S176" s="80"/>
      <c r="T176" s="80"/>
      <c r="U176" s="80"/>
      <c r="V176" s="80"/>
      <c r="W176" s="80"/>
      <c r="AE176" s="31"/>
      <c r="AF176" s="32">
        <v>5708824</v>
      </c>
      <c r="AG176" s="26">
        <f>365170*12</f>
        <v>4382040</v>
      </c>
      <c r="AH176" s="26">
        <f>365170*12</f>
        <v>4382040</v>
      </c>
    </row>
    <row r="177" spans="1:34" s="22" customFormat="1" ht="100.5" customHeight="1" thickBot="1">
      <c r="A177" s="164">
        <v>173</v>
      </c>
      <c r="B177" s="258" t="s">
        <v>1026</v>
      </c>
      <c r="C177" s="389" t="s">
        <v>1027</v>
      </c>
      <c r="D177" s="311" t="s">
        <v>1028</v>
      </c>
      <c r="E177" s="390" t="s">
        <v>1025</v>
      </c>
      <c r="F177" s="272">
        <v>41877</v>
      </c>
      <c r="G177" s="167" t="s">
        <v>885</v>
      </c>
      <c r="H177" s="201" t="s">
        <v>1029</v>
      </c>
      <c r="I177" s="203" t="s">
        <v>1030</v>
      </c>
      <c r="J177" s="223" t="s">
        <v>54</v>
      </c>
      <c r="K177" s="14"/>
      <c r="X177" s="30"/>
      <c r="AE177" s="31"/>
      <c r="AF177" s="32"/>
      <c r="AG177" s="26"/>
      <c r="AH177" s="31"/>
    </row>
    <row r="178" spans="1:34" s="22" customFormat="1" ht="126" customHeight="1" thickBot="1">
      <c r="A178" s="164">
        <v>174</v>
      </c>
      <c r="B178" s="174"/>
      <c r="C178" s="167" t="s">
        <v>1078</v>
      </c>
      <c r="D178" s="165" t="s">
        <v>1082</v>
      </c>
      <c r="E178" s="387" t="s">
        <v>1079</v>
      </c>
      <c r="F178" s="212">
        <v>41918</v>
      </c>
      <c r="G178" s="167" t="s">
        <v>885</v>
      </c>
      <c r="H178" s="174" t="s">
        <v>1080</v>
      </c>
      <c r="I178" s="187" t="s">
        <v>1081</v>
      </c>
      <c r="J178" s="223">
        <v>28090</v>
      </c>
      <c r="K178" s="44"/>
      <c r="L178" s="45"/>
      <c r="M178" s="46"/>
      <c r="N178" s="47"/>
      <c r="O178" s="36"/>
      <c r="P178" s="265"/>
      <c r="Q178" s="37"/>
      <c r="R178" s="50"/>
      <c r="S178" s="51"/>
      <c r="T178" s="51"/>
      <c r="U178" s="51"/>
      <c r="V178" s="51"/>
      <c r="W178" s="51"/>
      <c r="Y178" s="39"/>
      <c r="Z178" s="39"/>
      <c r="AE178" s="391"/>
      <c r="AF178" s="32">
        <f>1154499+11145382+228175</f>
        <v>12528056</v>
      </c>
      <c r="AG178" s="26">
        <f>280900+168540</f>
        <v>449440</v>
      </c>
      <c r="AH178" s="26"/>
    </row>
    <row r="179" spans="1:34" s="22" customFormat="1" ht="79.5" thickBot="1">
      <c r="A179" s="164">
        <v>175</v>
      </c>
      <c r="B179" s="392" t="s">
        <v>1218</v>
      </c>
      <c r="C179" s="211" t="s">
        <v>1219</v>
      </c>
      <c r="D179" s="210" t="s">
        <v>41</v>
      </c>
      <c r="E179" s="393" t="s">
        <v>1215</v>
      </c>
      <c r="F179" s="212">
        <v>41796</v>
      </c>
      <c r="G179" s="167" t="s">
        <v>885</v>
      </c>
      <c r="H179" s="174" t="s">
        <v>1217</v>
      </c>
      <c r="I179" s="167" t="s">
        <v>1216</v>
      </c>
      <c r="J179" s="374">
        <v>1017000</v>
      </c>
      <c r="K179" s="113"/>
      <c r="X179" s="30"/>
      <c r="AE179" s="31"/>
      <c r="AF179" s="32"/>
      <c r="AG179" s="26"/>
      <c r="AH179" s="31"/>
    </row>
    <row r="180" spans="1:34" s="22" customFormat="1" ht="63.75" thickBot="1">
      <c r="A180" s="164">
        <v>176</v>
      </c>
      <c r="B180" s="211" t="s">
        <v>1408</v>
      </c>
      <c r="C180" s="211" t="s">
        <v>1407</v>
      </c>
      <c r="D180" s="210" t="s">
        <v>41</v>
      </c>
      <c r="E180" s="387" t="s">
        <v>1405</v>
      </c>
      <c r="F180" s="212">
        <v>42083</v>
      </c>
      <c r="G180" s="167" t="s">
        <v>885</v>
      </c>
      <c r="H180" s="174" t="s">
        <v>1428</v>
      </c>
      <c r="I180" s="171" t="s">
        <v>1406</v>
      </c>
      <c r="J180" s="374">
        <v>1380211.12</v>
      </c>
      <c r="K180" s="113"/>
      <c r="X180" s="30"/>
      <c r="AE180" s="31"/>
      <c r="AF180" s="32"/>
      <c r="AG180" s="26"/>
      <c r="AH180" s="31"/>
    </row>
    <row r="181" spans="1:34" ht="95.25" thickBot="1">
      <c r="A181" s="164">
        <v>177</v>
      </c>
      <c r="B181" s="211" t="s">
        <v>1465</v>
      </c>
      <c r="C181" s="412" t="s">
        <v>1464</v>
      </c>
      <c r="D181" s="210" t="s">
        <v>41</v>
      </c>
      <c r="E181" s="174" t="s">
        <v>1462</v>
      </c>
      <c r="F181" s="212">
        <v>41871</v>
      </c>
      <c r="G181" s="167" t="s">
        <v>885</v>
      </c>
      <c r="H181" s="167" t="s">
        <v>1463</v>
      </c>
      <c r="I181" s="413">
        <v>24227762</v>
      </c>
      <c r="J181" s="414">
        <v>650586.87</v>
      </c>
      <c r="K181" s="407"/>
    </row>
    <row r="182" spans="1:34" s="83" customFormat="1" ht="95.25" customHeight="1" thickBot="1">
      <c r="A182" s="164">
        <v>178</v>
      </c>
      <c r="B182" s="174" t="s">
        <v>970</v>
      </c>
      <c r="C182" s="167" t="s">
        <v>972</v>
      </c>
      <c r="D182" s="174" t="s">
        <v>971</v>
      </c>
      <c r="E182" s="390" t="s">
        <v>369</v>
      </c>
      <c r="F182" s="256">
        <v>41643</v>
      </c>
      <c r="G182" s="167" t="s">
        <v>885</v>
      </c>
      <c r="H182" s="174" t="s">
        <v>973</v>
      </c>
      <c r="I182" s="171" t="s">
        <v>974</v>
      </c>
      <c r="J182" s="223">
        <v>9830809.5500000007</v>
      </c>
      <c r="K182" s="14" t="s">
        <v>1420</v>
      </c>
      <c r="P182" s="99" t="s">
        <v>914</v>
      </c>
      <c r="V182" s="98"/>
      <c r="X182" s="98"/>
      <c r="Y182" s="98"/>
      <c r="Z182" s="99"/>
      <c r="AE182" s="100"/>
      <c r="AF182" s="40">
        <f>685701+955437+1151715+905082-7173</f>
        <v>3690762</v>
      </c>
      <c r="AG182" s="101">
        <f>805670*12</f>
        <v>9668040</v>
      </c>
      <c r="AH182" s="100">
        <f>805670*12</f>
        <v>9668040</v>
      </c>
    </row>
    <row r="183" spans="1:34" s="83" customFormat="1" ht="111" thickBot="1">
      <c r="A183" s="164">
        <v>179</v>
      </c>
      <c r="B183" s="174" t="s">
        <v>240</v>
      </c>
      <c r="C183" s="167" t="s">
        <v>241</v>
      </c>
      <c r="D183" s="165" t="s">
        <v>242</v>
      </c>
      <c r="E183" s="394" t="s">
        <v>61</v>
      </c>
      <c r="F183" s="212">
        <v>41263</v>
      </c>
      <c r="G183" s="167" t="s">
        <v>885</v>
      </c>
      <c r="H183" s="349" t="s">
        <v>243</v>
      </c>
      <c r="I183" s="167" t="s">
        <v>244</v>
      </c>
      <c r="J183" s="380">
        <v>6647498.5</v>
      </c>
      <c r="K183" s="110"/>
      <c r="L183" s="15"/>
      <c r="M183" s="274"/>
      <c r="N183" s="17">
        <f>J183-L183</f>
        <v>6647498.5</v>
      </c>
      <c r="O183" s="145"/>
      <c r="P183" s="96" t="s">
        <v>178</v>
      </c>
      <c r="Q183" s="145"/>
      <c r="R183" s="21"/>
      <c r="S183" s="22"/>
      <c r="T183" s="22"/>
      <c r="U183" s="15">
        <v>0</v>
      </c>
      <c r="V183" s="81">
        <v>450108</v>
      </c>
      <c r="W183" s="15">
        <v>1107702</v>
      </c>
      <c r="X183" s="22"/>
      <c r="Y183" s="22"/>
      <c r="Z183" s="22"/>
      <c r="AA183" s="22"/>
      <c r="AB183" s="22"/>
      <c r="AC183" s="22"/>
      <c r="AD183" s="22"/>
      <c r="AE183" s="26">
        <v>1829636</v>
      </c>
      <c r="AF183" s="82">
        <f>125058.14+113093.71+67572.63+95966.45+106108.29+82902.92+58328.77+129876+84092.58+67993.76+75553.9+71197.59+62779.91+68543.98+56221.69+95084.31+100207.93+68238.7+62355.42</f>
        <v>1591176.6799999997</v>
      </c>
      <c r="AG183" s="26">
        <f>62355.42*12</f>
        <v>748265.04</v>
      </c>
      <c r="AH183" s="26">
        <f>62355.42*12</f>
        <v>748265.04</v>
      </c>
    </row>
    <row r="184" spans="1:34" s="22" customFormat="1" ht="79.5" thickBot="1">
      <c r="A184" s="164">
        <v>180</v>
      </c>
      <c r="B184" s="174" t="s">
        <v>1203</v>
      </c>
      <c r="C184" s="174" t="s">
        <v>70</v>
      </c>
      <c r="D184" s="165" t="s">
        <v>362</v>
      </c>
      <c r="E184" s="387" t="s">
        <v>1200</v>
      </c>
      <c r="F184" s="212">
        <v>41821</v>
      </c>
      <c r="G184" s="167" t="s">
        <v>885</v>
      </c>
      <c r="H184" s="174" t="s">
        <v>1202</v>
      </c>
      <c r="I184" s="167" t="s">
        <v>1201</v>
      </c>
      <c r="J184" s="374">
        <v>2095592</v>
      </c>
      <c r="K184" s="113"/>
      <c r="X184" s="30"/>
      <c r="AE184" s="31"/>
      <c r="AF184" s="32"/>
      <c r="AG184" s="26"/>
      <c r="AH184" s="31"/>
    </row>
    <row r="185" spans="1:34" s="22" customFormat="1" ht="63.75" thickBot="1">
      <c r="A185" s="164">
        <v>181</v>
      </c>
      <c r="B185" s="174" t="s">
        <v>1253</v>
      </c>
      <c r="C185" s="167" t="s">
        <v>972</v>
      </c>
      <c r="D185" s="165" t="s">
        <v>1251</v>
      </c>
      <c r="E185" s="387" t="s">
        <v>1250</v>
      </c>
      <c r="F185" s="272">
        <v>41983</v>
      </c>
      <c r="G185" s="167" t="s">
        <v>885</v>
      </c>
      <c r="H185" s="174" t="s">
        <v>1254</v>
      </c>
      <c r="I185" s="167" t="s">
        <v>1255</v>
      </c>
      <c r="J185" s="223">
        <v>294000</v>
      </c>
      <c r="K185" s="14"/>
      <c r="L185" s="80"/>
      <c r="X185" s="30"/>
      <c r="AE185" s="31"/>
      <c r="AF185" s="32"/>
      <c r="AG185" s="26"/>
      <c r="AH185" s="31"/>
    </row>
    <row r="186" spans="1:34" s="22" customFormat="1" ht="79.5" thickBot="1">
      <c r="A186" s="164">
        <v>182</v>
      </c>
      <c r="B186" s="316" t="s">
        <v>262</v>
      </c>
      <c r="C186" s="269" t="s">
        <v>263</v>
      </c>
      <c r="D186" s="271" t="s">
        <v>264</v>
      </c>
      <c r="E186" s="390" t="s">
        <v>265</v>
      </c>
      <c r="F186" s="315">
        <v>41346</v>
      </c>
      <c r="G186" s="167" t="s">
        <v>885</v>
      </c>
      <c r="H186" s="201" t="s">
        <v>266</v>
      </c>
      <c r="I186" s="203" t="s">
        <v>267</v>
      </c>
      <c r="J186" s="325">
        <v>2747202</v>
      </c>
      <c r="K186" s="92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30"/>
      <c r="AE186" s="31"/>
      <c r="AF186" s="32"/>
      <c r="AG186" s="26"/>
      <c r="AH186" s="31"/>
    </row>
    <row r="187" spans="1:34" s="22" customFormat="1" ht="111" thickBot="1">
      <c r="A187" s="164">
        <v>183</v>
      </c>
      <c r="B187" s="349" t="s">
        <v>1177</v>
      </c>
      <c r="C187" s="211" t="s">
        <v>1178</v>
      </c>
      <c r="D187" s="210" t="s">
        <v>583</v>
      </c>
      <c r="E187" s="387" t="s">
        <v>1175</v>
      </c>
      <c r="F187" s="212">
        <v>41919</v>
      </c>
      <c r="G187" s="167" t="s">
        <v>885</v>
      </c>
      <c r="H187" s="174" t="s">
        <v>1176</v>
      </c>
      <c r="I187" s="167" t="s">
        <v>1409</v>
      </c>
      <c r="J187" s="223" t="s">
        <v>54</v>
      </c>
      <c r="K187" s="14"/>
      <c r="X187" s="30"/>
      <c r="AE187" s="31"/>
      <c r="AF187" s="32"/>
      <c r="AG187" s="26"/>
      <c r="AH187" s="31"/>
    </row>
    <row r="188" spans="1:34" s="22" customFormat="1" ht="63.75" thickBot="1">
      <c r="A188" s="164">
        <v>184</v>
      </c>
      <c r="B188" s="211" t="s">
        <v>1128</v>
      </c>
      <c r="C188" s="211" t="s">
        <v>1129</v>
      </c>
      <c r="D188" s="210" t="s">
        <v>1028</v>
      </c>
      <c r="E188" s="387" t="s">
        <v>1125</v>
      </c>
      <c r="F188" s="272">
        <v>41832</v>
      </c>
      <c r="G188" s="167" t="s">
        <v>885</v>
      </c>
      <c r="H188" s="174" t="s">
        <v>1126</v>
      </c>
      <c r="I188" s="167" t="s">
        <v>1127</v>
      </c>
      <c r="J188" s="374">
        <v>651400</v>
      </c>
      <c r="K188" s="113"/>
      <c r="V188" s="80"/>
      <c r="X188" s="30"/>
      <c r="AE188" s="31"/>
      <c r="AF188" s="32"/>
      <c r="AG188" s="26"/>
      <c r="AH188" s="31"/>
    </row>
    <row r="189" spans="1:34" s="312" customFormat="1" ht="65.25" customHeight="1" thickBot="1">
      <c r="A189" s="164">
        <v>185</v>
      </c>
      <c r="B189" s="211" t="s">
        <v>1062</v>
      </c>
      <c r="C189" s="211" t="s">
        <v>1138</v>
      </c>
      <c r="D189" s="210" t="s">
        <v>1142</v>
      </c>
      <c r="E189" s="387" t="s">
        <v>1139</v>
      </c>
      <c r="F189" s="272">
        <v>41238</v>
      </c>
      <c r="G189" s="167" t="s">
        <v>885</v>
      </c>
      <c r="H189" s="174" t="s">
        <v>1140</v>
      </c>
      <c r="I189" s="167" t="s">
        <v>1141</v>
      </c>
      <c r="J189" s="223" t="s">
        <v>54</v>
      </c>
      <c r="K189" s="44"/>
      <c r="L189" s="64"/>
      <c r="M189" s="51"/>
      <c r="N189" s="51"/>
      <c r="O189" s="51"/>
      <c r="P189" s="265" t="s">
        <v>101</v>
      </c>
      <c r="Q189" s="192"/>
      <c r="R189" s="51"/>
      <c r="S189" s="51"/>
      <c r="T189" s="51"/>
      <c r="U189" s="51"/>
      <c r="V189" s="51"/>
      <c r="W189" s="51"/>
      <c r="X189" s="30"/>
      <c r="Y189" s="22"/>
      <c r="Z189" s="22"/>
      <c r="AA189" s="22"/>
      <c r="AB189" s="22"/>
      <c r="AC189" s="22"/>
      <c r="AD189" s="22"/>
      <c r="AE189" s="31"/>
      <c r="AF189" s="32">
        <v>886310</v>
      </c>
      <c r="AG189" s="26">
        <f>34495*12</f>
        <v>413940</v>
      </c>
      <c r="AH189" s="26">
        <f>34495*12</f>
        <v>413940</v>
      </c>
    </row>
    <row r="197" spans="7:8">
      <c r="G197" s="182" t="s">
        <v>1572</v>
      </c>
    </row>
    <row r="198" spans="7:8">
      <c r="H198" s="415"/>
    </row>
    <row r="199" spans="7:8">
      <c r="H199" s="415"/>
    </row>
  </sheetData>
  <mergeCells count="4">
    <mergeCell ref="A1:B2"/>
    <mergeCell ref="C1:H2"/>
    <mergeCell ref="I1:J2"/>
    <mergeCell ref="A3:J3"/>
  </mergeCells>
  <hyperlinks>
    <hyperlink ref="O64" r:id="rId1"/>
    <hyperlink ref="P64" r:id="rId2"/>
    <hyperlink ref="O65" r:id="rId3"/>
    <hyperlink ref="P65" r:id="rId4"/>
    <hyperlink ref="K63" r:id="rId5"/>
    <hyperlink ref="L63" r:id="rId6"/>
    <hyperlink ref="K62" r:id="rId7"/>
    <hyperlink ref="L61" r:id="rId8"/>
    <hyperlink ref="K61" r:id="rId9"/>
    <hyperlink ref="K60" r:id="rId10"/>
    <hyperlink ref="L60" r:id="rId11"/>
    <hyperlink ref="K59" r:id="rId12"/>
    <hyperlink ref="K58" r:id="rId13"/>
    <hyperlink ref="K57" r:id="rId14"/>
    <hyperlink ref="L56" r:id="rId15"/>
    <hyperlink ref="K56" r:id="rId16"/>
    <hyperlink ref="K54" r:id="rId17"/>
    <hyperlink ref="K53" r:id="rId18"/>
    <hyperlink ref="K52" r:id="rId19"/>
    <hyperlink ref="K51" r:id="rId20"/>
    <hyperlink ref="K49" r:id="rId21"/>
    <hyperlink ref="K50" r:id="rId22"/>
    <hyperlink ref="K48" r:id="rId23"/>
    <hyperlink ref="K47" r:id="rId24"/>
    <hyperlink ref="K46" r:id="rId25"/>
    <hyperlink ref="K45" r:id="rId26"/>
    <hyperlink ref="O66" r:id="rId27"/>
    <hyperlink ref="K67" r:id="rId28"/>
    <hyperlink ref="K68" r:id="rId29"/>
    <hyperlink ref="O69" r:id="rId30"/>
    <hyperlink ref="O70" r:id="rId31"/>
    <hyperlink ref="O71" r:id="rId32"/>
    <hyperlink ref="O72" r:id="rId33"/>
    <hyperlink ref="P72" r:id="rId34"/>
    <hyperlink ref="O73" r:id="rId35"/>
    <hyperlink ref="P73" r:id="rId36"/>
    <hyperlink ref="O74" r:id="rId37"/>
    <hyperlink ref="P74" r:id="rId38"/>
    <hyperlink ref="Q74" r:id="rId39"/>
    <hyperlink ref="R74" r:id="rId40"/>
    <hyperlink ref="S74" r:id="rId41"/>
    <hyperlink ref="O75" r:id="rId42"/>
    <hyperlink ref="O76" r:id="rId43"/>
    <hyperlink ref="P76" r:id="rId44"/>
    <hyperlink ref="O77" r:id="rId45"/>
    <hyperlink ref="O79" r:id="rId46"/>
    <hyperlink ref="O80" r:id="rId47"/>
    <hyperlink ref="O81" r:id="rId48"/>
    <hyperlink ref="O78" r:id="rId49"/>
    <hyperlink ref="O82" r:id="rId50"/>
    <hyperlink ref="O83" r:id="rId51"/>
    <hyperlink ref="O84" r:id="rId52"/>
    <hyperlink ref="O55" r:id="rId53"/>
    <hyperlink ref="O85" r:id="rId54"/>
    <hyperlink ref="O86" r:id="rId55"/>
    <hyperlink ref="O87" r:id="rId56"/>
    <hyperlink ref="O88" r:id="rId57"/>
    <hyperlink ref="O89" r:id="rId58"/>
    <hyperlink ref="O90" r:id="rId59"/>
    <hyperlink ref="O93" r:id="rId60"/>
    <hyperlink ref="O95" r:id="rId61"/>
    <hyperlink ref="O96" r:id="rId62"/>
    <hyperlink ref="O97" r:id="rId63"/>
    <hyperlink ref="O98" r:id="rId64"/>
    <hyperlink ref="O99" r:id="rId65"/>
    <hyperlink ref="O100" r:id="rId66"/>
    <hyperlink ref="O101" r:id="rId67"/>
    <hyperlink ref="O102" r:id="rId68"/>
    <hyperlink ref="O103" r:id="rId69"/>
    <hyperlink ref="O105" r:id="rId70"/>
    <hyperlink ref="P105" r:id="rId71"/>
    <hyperlink ref="P106" r:id="rId72"/>
    <hyperlink ref="O106" r:id="rId73"/>
    <hyperlink ref="O109" r:id="rId74"/>
    <hyperlink ref="O107" r:id="rId75"/>
    <hyperlink ref="O108" r:id="rId76"/>
    <hyperlink ref="P107" r:id="rId77"/>
    <hyperlink ref="O110" r:id="rId78"/>
    <hyperlink ref="O111" r:id="rId79"/>
    <hyperlink ref="O112" r:id="rId80"/>
    <hyperlink ref="O114" r:id="rId81"/>
    <hyperlink ref="O116" r:id="rId82"/>
    <hyperlink ref="O115" r:id="rId83"/>
    <hyperlink ref="O117" r:id="rId84"/>
    <hyperlink ref="O120" r:id="rId85"/>
    <hyperlink ref="O118" r:id="rId86"/>
    <hyperlink ref="O119" r:id="rId87"/>
    <hyperlink ref="O121" r:id="rId88"/>
    <hyperlink ref="O122" r:id="rId89"/>
    <hyperlink ref="Y123" r:id="rId90"/>
    <hyperlink ref="O125" r:id="rId91"/>
    <hyperlink ref="O126" r:id="rId92"/>
    <hyperlink ref="O127" r:id="rId93"/>
    <hyperlink ref="O130" r:id="rId94"/>
    <hyperlink ref="Q131" r:id="rId95"/>
    <hyperlink ref="P131" r:id="rId96"/>
    <hyperlink ref="O131" r:id="rId97"/>
    <hyperlink ref="O133" r:id="rId98"/>
    <hyperlink ref="O134" r:id="rId99"/>
    <hyperlink ref="O135" r:id="rId100"/>
    <hyperlink ref="O136" r:id="rId101"/>
    <hyperlink ref="O137" r:id="rId102"/>
    <hyperlink ref="O138" r:id="rId103"/>
    <hyperlink ref="O139" r:id="rId104"/>
    <hyperlink ref="P140" r:id="rId105"/>
    <hyperlink ref="Y142" r:id="rId106"/>
    <hyperlink ref="O145" r:id="rId107"/>
    <hyperlink ref="AA146" r:id="rId108"/>
    <hyperlink ref="O149" r:id="rId109"/>
    <hyperlink ref="P149" r:id="rId110"/>
    <hyperlink ref="Q149" r:id="rId111"/>
    <hyperlink ref="O151" r:id="rId112"/>
    <hyperlink ref="O152" r:id="rId113"/>
    <hyperlink ref="P152" r:id="rId114"/>
    <hyperlink ref="O153" r:id="rId115"/>
    <hyperlink ref="O155" r:id="rId116"/>
    <hyperlink ref="O158" r:id="rId117"/>
    <hyperlink ref="O159" r:id="rId118"/>
    <hyperlink ref="O162" r:id="rId119"/>
    <hyperlink ref="P175" r:id="rId120"/>
    <hyperlink ref="P176" r:id="rId121"/>
    <hyperlink ref="P182" r:id="rId122"/>
    <hyperlink ref="P183" r:id="rId123"/>
    <hyperlink ref="P189" r:id="rId124"/>
  </hyperlinks>
  <pageMargins left="0.5" right="0.5" top="0.75" bottom="0.75" header="0.3" footer="0.3"/>
  <pageSetup paperSize="9" scale="57" orientation="landscape" verticalDpi="1200" r:id="rId125"/>
  <colBreaks count="1" manualBreakCount="1">
    <brk id="10" max="201" man="1"/>
  </colBreaks>
  <drawing r:id="rId126"/>
  <legacyDrawing r:id="rId127"/>
  <oleObjects>
    <oleObject progId="MSPhotoEd.3" shapeId="2049" r:id="rId128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Concurrent Project</vt:lpstr>
      <vt:lpstr>Completed Project</vt:lpstr>
      <vt:lpstr>'Completed Project'!Print_Area</vt:lpstr>
      <vt:lpstr>'Concurrent Project'!Print_Area</vt:lpstr>
      <vt:lpstr>'Completed Project'!Print_Titles</vt:lpstr>
      <vt:lpstr>'Concurrent Project'!Print_Titles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manishab</dc:creator>
  <cp:lastModifiedBy>AviralG</cp:lastModifiedBy>
  <cp:lastPrinted>2015-10-21T07:01:27Z</cp:lastPrinted>
  <dcterms:created xsi:type="dcterms:W3CDTF">2014-04-08T06:58:13Z</dcterms:created>
  <dcterms:modified xsi:type="dcterms:W3CDTF">2015-11-13T06:40:22Z</dcterms:modified>
</cp:coreProperties>
</file>